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Detekce+grafy" sheetId="1" r:id="rId1"/>
    <sheet name="Přesnost 1" sheetId="2" r:id="rId2"/>
    <sheet name="Přesnost 2" sheetId="3" r:id="rId3"/>
  </sheets>
  <calcPr calcId="144525"/>
</workbook>
</file>

<file path=xl/calcChain.xml><?xml version="1.0" encoding="utf-8"?>
<calcChain xmlns="http://schemas.openxmlformats.org/spreadsheetml/2006/main">
  <c r="O61" i="2" l="1"/>
  <c r="O60" i="2"/>
  <c r="O59" i="2"/>
  <c r="O58" i="2"/>
  <c r="O57" i="2"/>
  <c r="O56" i="2"/>
  <c r="O55" i="2"/>
  <c r="O54" i="2"/>
  <c r="O53" i="2"/>
  <c r="O49" i="2"/>
  <c r="O48" i="2"/>
  <c r="O47" i="2"/>
  <c r="O46" i="2"/>
  <c r="O45" i="2"/>
  <c r="O44" i="2"/>
  <c r="O43" i="2"/>
  <c r="O42" i="2"/>
  <c r="O41" i="2"/>
  <c r="O37" i="2"/>
  <c r="O36" i="2"/>
  <c r="O35" i="2"/>
  <c r="O34" i="2"/>
  <c r="O33" i="2"/>
  <c r="O32" i="2"/>
  <c r="O31" i="2"/>
  <c r="O30" i="2"/>
  <c r="O29" i="2"/>
  <c r="O25" i="2"/>
  <c r="O24" i="2"/>
  <c r="O23" i="2"/>
  <c r="O22" i="2"/>
  <c r="O21" i="2"/>
  <c r="O20" i="2"/>
  <c r="O19" i="2"/>
  <c r="O18" i="2"/>
  <c r="O17" i="2"/>
  <c r="O7" i="2"/>
  <c r="O8" i="2"/>
  <c r="O9" i="2"/>
  <c r="O10" i="2"/>
  <c r="O11" i="2"/>
  <c r="O12" i="2"/>
  <c r="O13" i="2"/>
  <c r="O6" i="2"/>
  <c r="O5" i="2"/>
  <c r="M61" i="2"/>
  <c r="M60" i="2"/>
  <c r="M59" i="2"/>
  <c r="M58" i="2"/>
  <c r="M57" i="2"/>
  <c r="M56" i="2"/>
  <c r="M55" i="2"/>
  <c r="M54" i="2"/>
  <c r="M53" i="2"/>
  <c r="N53" i="2" s="1"/>
  <c r="M49" i="2"/>
  <c r="M48" i="2"/>
  <c r="M47" i="2"/>
  <c r="M46" i="2"/>
  <c r="M45" i="2"/>
  <c r="M44" i="2"/>
  <c r="M43" i="2"/>
  <c r="M42" i="2"/>
  <c r="M41" i="2"/>
  <c r="N41" i="2" s="1"/>
  <c r="M37" i="2"/>
  <c r="N37" i="2" s="1"/>
  <c r="M36" i="2"/>
  <c r="M35" i="2"/>
  <c r="M34" i="2"/>
  <c r="M33" i="2"/>
  <c r="M32" i="2"/>
  <c r="M31" i="2"/>
  <c r="M30" i="2"/>
  <c r="M29" i="2"/>
  <c r="M25" i="2"/>
  <c r="M24" i="2"/>
  <c r="M23" i="2"/>
  <c r="M22" i="2"/>
  <c r="M21" i="2"/>
  <c r="M20" i="2"/>
  <c r="M19" i="2"/>
  <c r="M18" i="2"/>
  <c r="M17" i="2"/>
  <c r="N17" i="2" s="1"/>
  <c r="M13" i="2"/>
  <c r="M12" i="2"/>
  <c r="M11" i="2"/>
  <c r="M10" i="2"/>
  <c r="M9" i="2"/>
  <c r="M8" i="2"/>
  <c r="M7" i="2"/>
  <c r="M6" i="2"/>
  <c r="M5" i="2"/>
  <c r="N5" i="2" s="1"/>
  <c r="M61" i="3"/>
  <c r="M60" i="3"/>
  <c r="N60" i="3" s="1"/>
  <c r="M59" i="3"/>
  <c r="M58" i="3"/>
  <c r="N58" i="3" s="1"/>
  <c r="M57" i="3"/>
  <c r="M56" i="3"/>
  <c r="M55" i="3"/>
  <c r="M54" i="3"/>
  <c r="N54" i="3" s="1"/>
  <c r="M53" i="3"/>
  <c r="M49" i="3"/>
  <c r="N49" i="3" s="1"/>
  <c r="M48" i="3"/>
  <c r="M47" i="3"/>
  <c r="N47" i="3" s="1"/>
  <c r="M46" i="3"/>
  <c r="M45" i="3"/>
  <c r="N45" i="3" s="1"/>
  <c r="M44" i="3"/>
  <c r="M43" i="3"/>
  <c r="N43" i="3" s="1"/>
  <c r="M42" i="3"/>
  <c r="M41" i="3"/>
  <c r="N41" i="3" s="1"/>
  <c r="M37" i="3"/>
  <c r="M36" i="3"/>
  <c r="N36" i="3" s="1"/>
  <c r="M35" i="3"/>
  <c r="M34" i="3"/>
  <c r="N34" i="3" s="1"/>
  <c r="M33" i="3"/>
  <c r="M32" i="3"/>
  <c r="N32" i="3" s="1"/>
  <c r="M31" i="3"/>
  <c r="M30" i="3"/>
  <c r="M29" i="3"/>
  <c r="M19" i="3"/>
  <c r="N19" i="3" s="1"/>
  <c r="M25" i="3"/>
  <c r="N25" i="3" s="1"/>
  <c r="M24" i="3"/>
  <c r="M23" i="3"/>
  <c r="N23" i="3" s="1"/>
  <c r="M22" i="3"/>
  <c r="M21" i="3"/>
  <c r="N21" i="3" s="1"/>
  <c r="M20" i="3"/>
  <c r="M18" i="3"/>
  <c r="M17" i="3"/>
  <c r="N17" i="3" s="1"/>
  <c r="M13" i="3"/>
  <c r="M7" i="3"/>
  <c r="M6" i="3"/>
  <c r="N6" i="3" s="1"/>
  <c r="M8" i="3"/>
  <c r="N8" i="3" s="1"/>
  <c r="M12" i="3"/>
  <c r="N12" i="3" s="1"/>
  <c r="M11" i="3"/>
  <c r="M10" i="3"/>
  <c r="N10" i="3" s="1"/>
  <c r="M9" i="3"/>
  <c r="M5" i="3"/>
  <c r="N61" i="2"/>
  <c r="N60" i="2"/>
  <c r="N59" i="2"/>
  <c r="N58" i="2"/>
  <c r="N57" i="2"/>
  <c r="N56" i="2"/>
  <c r="N55" i="2"/>
  <c r="N54" i="2"/>
  <c r="N49" i="2"/>
  <c r="N48" i="2"/>
  <c r="N47" i="2"/>
  <c r="N46" i="2"/>
  <c r="N45" i="2"/>
  <c r="N44" i="2"/>
  <c r="N43" i="2"/>
  <c r="N42" i="2"/>
  <c r="N36" i="2"/>
  <c r="N35" i="2"/>
  <c r="N34" i="2"/>
  <c r="N33" i="2"/>
  <c r="N32" i="2"/>
  <c r="N31" i="2"/>
  <c r="N30" i="2"/>
  <c r="N29" i="2"/>
  <c r="N25" i="2"/>
  <c r="N24" i="2"/>
  <c r="N23" i="2"/>
  <c r="N22" i="2"/>
  <c r="N21" i="2"/>
  <c r="N20" i="2"/>
  <c r="N19" i="2"/>
  <c r="N18" i="2"/>
  <c r="N13" i="2"/>
  <c r="N12" i="2"/>
  <c r="N11" i="2"/>
  <c r="N10" i="2"/>
  <c r="N9" i="2"/>
  <c r="N8" i="2"/>
  <c r="N7" i="2"/>
  <c r="N6" i="2"/>
  <c r="L5" i="3"/>
  <c r="L6" i="3"/>
  <c r="L7" i="3"/>
  <c r="L8" i="3"/>
  <c r="L9" i="3"/>
  <c r="L10" i="3"/>
  <c r="L11" i="3"/>
  <c r="L12" i="3"/>
  <c r="L13" i="3"/>
  <c r="L17" i="3"/>
  <c r="L18" i="3"/>
  <c r="L19" i="3"/>
  <c r="L20" i="3"/>
  <c r="L21" i="3"/>
  <c r="L22" i="3"/>
  <c r="L23" i="3"/>
  <c r="L24" i="3"/>
  <c r="L25" i="3"/>
  <c r="L29" i="3"/>
  <c r="N29" i="3" s="1"/>
  <c r="L30" i="3"/>
  <c r="N30" i="3"/>
  <c r="L31" i="3"/>
  <c r="L32" i="3"/>
  <c r="L33" i="3"/>
  <c r="L34" i="3"/>
  <c r="L35" i="3"/>
  <c r="L36" i="3"/>
  <c r="L37" i="3"/>
  <c r="L41" i="3"/>
  <c r="L42" i="3"/>
  <c r="L43" i="3"/>
  <c r="L44" i="3"/>
  <c r="L45" i="3"/>
  <c r="L46" i="3"/>
  <c r="L47" i="3"/>
  <c r="L48" i="3"/>
  <c r="L49" i="3"/>
  <c r="L53" i="3"/>
  <c r="L54" i="3"/>
  <c r="L55" i="3"/>
  <c r="L56" i="3"/>
  <c r="N56" i="3"/>
  <c r="L57" i="3"/>
  <c r="L58" i="3"/>
  <c r="L59" i="3"/>
  <c r="L60" i="3"/>
  <c r="L61" i="3"/>
  <c r="N61" i="3" l="1"/>
  <c r="N59" i="3"/>
  <c r="N57" i="3"/>
  <c r="N55" i="3"/>
  <c r="N53" i="3"/>
  <c r="N48" i="3"/>
  <c r="N46" i="3"/>
  <c r="N44" i="3"/>
  <c r="N42" i="3"/>
  <c r="N37" i="3"/>
  <c r="N35" i="3"/>
  <c r="N33" i="3"/>
  <c r="N31" i="3"/>
  <c r="N24" i="3"/>
  <c r="N22" i="3"/>
  <c r="N20" i="3"/>
  <c r="N18" i="3"/>
  <c r="N13" i="3"/>
  <c r="N11" i="3"/>
  <c r="N9" i="3"/>
  <c r="N7" i="3"/>
  <c r="N5" i="3"/>
</calcChain>
</file>

<file path=xl/sharedStrings.xml><?xml version="1.0" encoding="utf-8"?>
<sst xmlns="http://schemas.openxmlformats.org/spreadsheetml/2006/main" count="192" uniqueCount="27">
  <si>
    <t>10cm</t>
  </si>
  <si>
    <t>20cm</t>
  </si>
  <si>
    <t>40cm</t>
  </si>
  <si>
    <t>50cm</t>
  </si>
  <si>
    <t>60cm</t>
  </si>
  <si>
    <t>70cm</t>
  </si>
  <si>
    <t>80cm</t>
  </si>
  <si>
    <t>90cm</t>
  </si>
  <si>
    <t>30cm</t>
  </si>
  <si>
    <t>Detekce [%]</t>
  </si>
  <si>
    <t>Přesnost [%]</t>
  </si>
  <si>
    <t>Šířka překážky 2 cm</t>
  </si>
  <si>
    <t>Šířka překážky 10 cm</t>
  </si>
  <si>
    <t>Šířka překážky 8 cm</t>
  </si>
  <si>
    <t>Šířka překážky 6 cm</t>
  </si>
  <si>
    <t>Šířka překážky 4 cm</t>
  </si>
  <si>
    <t>Průměr měření</t>
  </si>
  <si>
    <t>Průměrná odchylka</t>
  </si>
  <si>
    <t>Šířka překážky 2cm</t>
  </si>
  <si>
    <t>Relativní odchylka [%]</t>
  </si>
  <si>
    <t>Šířka překážky 4cm</t>
  </si>
  <si>
    <t>Šířka překážky 6cm</t>
  </si>
  <si>
    <t>Šířka překážky 8cm</t>
  </si>
  <si>
    <t>Šířka překážky 10cm</t>
  </si>
  <si>
    <t>Nastavená hodnota</t>
  </si>
  <si>
    <t>Přesnost měření vztažená k průměrné hodnotě měření (hodnoty bez detekce byly z výpočtů vyřazeny)</t>
  </si>
  <si>
    <t>Přesnost měření vztažená k nastavené hodnotě pomocí laserového dálkoměru (hodnoty bez detekce byly z výpočtů vyřazeny)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</si>
</sst>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0" xfId="0" applyNumberFormat="1"/>
    <xf numFmtId="0" fontId="4" fillId="0" borderId="2" xfId="0" applyFont="1" applyBorder="1" applyAlignment="1">
      <alignment horizontal="center"/>
    </xf>
    <xf numFmtId="0" fontId="0" fillId="0" borderId="0" xfId="0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2" fontId="0" fillId="0" borderId="6" xfId="0" applyNumberFormat="1" applyBorder="1"/>
    <xf numFmtId="2" fontId="0" fillId="0" borderId="10" xfId="0" applyNumberFormat="1" applyBorder="1"/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0" xfId="0" applyNumberFormat="1"/>
    <xf numFmtId="0" fontId="0" fillId="0" borderId="4" xfId="0" applyBorder="1"/>
    <xf numFmtId="0" fontId="4" fillId="0" borderId="6" xfId="0" applyFont="1" applyFill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2" fontId="0" fillId="0" borderId="0" xfId="0" applyNumberFormat="1" applyBorder="1"/>
    <xf numFmtId="0" fontId="1" fillId="2" borderId="6" xfId="1" applyBorder="1" applyAlignment="1">
      <alignment horizontal="center"/>
    </xf>
    <xf numFmtId="0" fontId="1" fillId="2" borderId="10" xfId="1" applyBorder="1" applyAlignment="1">
      <alignment horizontal="center"/>
    </xf>
    <xf numFmtId="0" fontId="1" fillId="2" borderId="6" xfId="1" applyBorder="1" applyAlignment="1">
      <alignment horizontal="center" vertical="center"/>
    </xf>
    <xf numFmtId="0" fontId="3" fillId="4" borderId="6" xfId="3" applyBorder="1" applyAlignment="1">
      <alignment horizontal="center" vertical="center"/>
    </xf>
    <xf numFmtId="0" fontId="2" fillId="3" borderId="6" xfId="2" applyBorder="1" applyAlignment="1">
      <alignment horizontal="center" vertical="center"/>
    </xf>
    <xf numFmtId="0" fontId="1" fillId="2" borderId="10" xfId="1" applyBorder="1" applyAlignment="1">
      <alignment horizontal="center" vertical="center"/>
    </xf>
  </cellXfs>
  <cellStyles count="4">
    <cellStyle name="Chybně" xfId="2" builtinId="27"/>
    <cellStyle name="Neutrální" xfId="3" builtinId="28"/>
    <cellStyle name="Normální" xfId="0" builtinId="0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Test</a:t>
            </a:r>
            <a:r>
              <a:rPr lang="cs-CZ" baseline="0"/>
              <a:t> měření s překážkou šíře 2cm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10cm</c:v>
          </c:tx>
          <c:invertIfNegative val="0"/>
          <c:val>
            <c:numRef>
              <c:f>'Detekce+grafy'!$B$3:$K$3</c:f>
              <c:numCache>
                <c:formatCode>General</c:formatCode>
                <c:ptCount val="10"/>
                <c:pt idx="0">
                  <c:v>12.3</c:v>
                </c:pt>
                <c:pt idx="1">
                  <c:v>12.9</c:v>
                </c:pt>
                <c:pt idx="2">
                  <c:v>12.8</c:v>
                </c:pt>
                <c:pt idx="3">
                  <c:v>13</c:v>
                </c:pt>
                <c:pt idx="4">
                  <c:v>12.3</c:v>
                </c:pt>
                <c:pt idx="5">
                  <c:v>13</c:v>
                </c:pt>
                <c:pt idx="6">
                  <c:v>12.8</c:v>
                </c:pt>
                <c:pt idx="7">
                  <c:v>13</c:v>
                </c:pt>
                <c:pt idx="8">
                  <c:v>12.8</c:v>
                </c:pt>
                <c:pt idx="9">
                  <c:v>13</c:v>
                </c:pt>
              </c:numCache>
            </c:numRef>
          </c:val>
        </c:ser>
        <c:ser>
          <c:idx val="1"/>
          <c:order val="1"/>
          <c:tx>
            <c:v>20cm</c:v>
          </c:tx>
          <c:invertIfNegative val="0"/>
          <c:val>
            <c:numRef>
              <c:f>'Detekce+grafy'!$B$4:$K$4</c:f>
              <c:numCache>
                <c:formatCode>General</c:formatCode>
                <c:ptCount val="10"/>
                <c:pt idx="0">
                  <c:v>20</c:v>
                </c:pt>
                <c:pt idx="1">
                  <c:v>19.899999999999999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</c:numCache>
            </c:numRef>
          </c:val>
        </c:ser>
        <c:ser>
          <c:idx val="2"/>
          <c:order val="2"/>
          <c:tx>
            <c:v>30cm</c:v>
          </c:tx>
          <c:invertIfNegative val="0"/>
          <c:val>
            <c:numRef>
              <c:f>'Detekce+grafy'!$B$5:$K$5</c:f>
              <c:numCache>
                <c:formatCode>General</c:formatCode>
                <c:ptCount val="10"/>
                <c:pt idx="0">
                  <c:v>31</c:v>
                </c:pt>
                <c:pt idx="1">
                  <c:v>31</c:v>
                </c:pt>
                <c:pt idx="2">
                  <c:v>31</c:v>
                </c:pt>
                <c:pt idx="3">
                  <c:v>31.7</c:v>
                </c:pt>
                <c:pt idx="4">
                  <c:v>31</c:v>
                </c:pt>
                <c:pt idx="5">
                  <c:v>31.2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31</c:v>
                </c:pt>
              </c:numCache>
            </c:numRef>
          </c:val>
        </c:ser>
        <c:ser>
          <c:idx val="3"/>
          <c:order val="3"/>
          <c:tx>
            <c:v>40cm</c:v>
          </c:tx>
          <c:invertIfNegative val="0"/>
          <c:val>
            <c:numRef>
              <c:f>'Detekce+grafy'!$B$6:$K$6</c:f>
              <c:numCache>
                <c:formatCode>General</c:formatCode>
                <c:ptCount val="10"/>
                <c:pt idx="0">
                  <c:v>40</c:v>
                </c:pt>
                <c:pt idx="1">
                  <c:v>0</c:v>
                </c:pt>
                <c:pt idx="2">
                  <c:v>40.5</c:v>
                </c:pt>
                <c:pt idx="3">
                  <c:v>40</c:v>
                </c:pt>
                <c:pt idx="4">
                  <c:v>0</c:v>
                </c:pt>
                <c:pt idx="5">
                  <c:v>0</c:v>
                </c:pt>
                <c:pt idx="6">
                  <c:v>40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4"/>
          <c:tx>
            <c:v>50cm</c:v>
          </c:tx>
          <c:invertIfNegative val="0"/>
          <c:val>
            <c:numRef>
              <c:f>'Detekce+grafy'!$B$7:$K$7</c:f>
              <c:numCache>
                <c:formatCode>General</c:formatCode>
                <c:ptCount val="10"/>
                <c:pt idx="0">
                  <c:v>49</c:v>
                </c:pt>
                <c:pt idx="1">
                  <c:v>49</c:v>
                </c:pt>
                <c:pt idx="2">
                  <c:v>49</c:v>
                </c:pt>
                <c:pt idx="3">
                  <c:v>49</c:v>
                </c:pt>
                <c:pt idx="4">
                  <c:v>49</c:v>
                </c:pt>
                <c:pt idx="5">
                  <c:v>49</c:v>
                </c:pt>
                <c:pt idx="6">
                  <c:v>49</c:v>
                </c:pt>
                <c:pt idx="7">
                  <c:v>49</c:v>
                </c:pt>
                <c:pt idx="8">
                  <c:v>49</c:v>
                </c:pt>
                <c:pt idx="9">
                  <c:v>49</c:v>
                </c:pt>
              </c:numCache>
            </c:numRef>
          </c:val>
        </c:ser>
        <c:ser>
          <c:idx val="5"/>
          <c:order val="5"/>
          <c:tx>
            <c:v>60cm</c:v>
          </c:tx>
          <c:invertIfNegative val="0"/>
          <c:val>
            <c:numRef>
              <c:f>'Detekce+grafy'!$B$8:$K$8</c:f>
              <c:numCache>
                <c:formatCode>General</c:formatCode>
                <c:ptCount val="10"/>
                <c:pt idx="0">
                  <c:v>59</c:v>
                </c:pt>
                <c:pt idx="1">
                  <c:v>59.2</c:v>
                </c:pt>
                <c:pt idx="2">
                  <c:v>59.2</c:v>
                </c:pt>
                <c:pt idx="3">
                  <c:v>59.5</c:v>
                </c:pt>
                <c:pt idx="4">
                  <c:v>59</c:v>
                </c:pt>
                <c:pt idx="5">
                  <c:v>59.2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</c:numCache>
            </c:numRef>
          </c:val>
        </c:ser>
        <c:ser>
          <c:idx val="6"/>
          <c:order val="6"/>
          <c:tx>
            <c:v>70cm</c:v>
          </c:tx>
          <c:invertIfNegative val="0"/>
          <c:val>
            <c:numRef>
              <c:f>'Detekce+grafy'!$B$9:$K$9</c:f>
              <c:numCache>
                <c:formatCode>General</c:formatCode>
                <c:ptCount val="10"/>
                <c:pt idx="0">
                  <c:v>68</c:v>
                </c:pt>
                <c:pt idx="1">
                  <c:v>68</c:v>
                </c:pt>
                <c:pt idx="2">
                  <c:v>68</c:v>
                </c:pt>
                <c:pt idx="3">
                  <c:v>68</c:v>
                </c:pt>
                <c:pt idx="4">
                  <c:v>68.5</c:v>
                </c:pt>
                <c:pt idx="5">
                  <c:v>68</c:v>
                </c:pt>
                <c:pt idx="6">
                  <c:v>68</c:v>
                </c:pt>
                <c:pt idx="7">
                  <c:v>68.5</c:v>
                </c:pt>
                <c:pt idx="8">
                  <c:v>68.5</c:v>
                </c:pt>
                <c:pt idx="9">
                  <c:v>68</c:v>
                </c:pt>
              </c:numCache>
            </c:numRef>
          </c:val>
        </c:ser>
        <c:ser>
          <c:idx val="7"/>
          <c:order val="7"/>
          <c:tx>
            <c:v>80cm</c:v>
          </c:tx>
          <c:invertIfNegative val="0"/>
          <c:val>
            <c:numRef>
              <c:f>'Detekce+grafy'!$B$10:$K$10</c:f>
              <c:numCache>
                <c:formatCode>General</c:formatCode>
                <c:ptCount val="10"/>
                <c:pt idx="0">
                  <c:v>79</c:v>
                </c:pt>
                <c:pt idx="1">
                  <c:v>79</c:v>
                </c:pt>
                <c:pt idx="2">
                  <c:v>79</c:v>
                </c:pt>
                <c:pt idx="3">
                  <c:v>79</c:v>
                </c:pt>
                <c:pt idx="4">
                  <c:v>79</c:v>
                </c:pt>
                <c:pt idx="5">
                  <c:v>79</c:v>
                </c:pt>
                <c:pt idx="6">
                  <c:v>79</c:v>
                </c:pt>
                <c:pt idx="7">
                  <c:v>79</c:v>
                </c:pt>
                <c:pt idx="8">
                  <c:v>79</c:v>
                </c:pt>
                <c:pt idx="9">
                  <c:v>79</c:v>
                </c:pt>
              </c:numCache>
            </c:numRef>
          </c:val>
        </c:ser>
        <c:ser>
          <c:idx val="8"/>
          <c:order val="8"/>
          <c:tx>
            <c:v>90cm</c:v>
          </c:tx>
          <c:invertIfNegative val="0"/>
          <c:val>
            <c:numRef>
              <c:f>'Detekce+grafy'!$B$11:$K$11</c:f>
              <c:numCache>
                <c:formatCode>General</c:formatCode>
                <c:ptCount val="10"/>
                <c:pt idx="0">
                  <c:v>89</c:v>
                </c:pt>
                <c:pt idx="1">
                  <c:v>89.5</c:v>
                </c:pt>
                <c:pt idx="2">
                  <c:v>91</c:v>
                </c:pt>
                <c:pt idx="3">
                  <c:v>90</c:v>
                </c:pt>
                <c:pt idx="4">
                  <c:v>89</c:v>
                </c:pt>
                <c:pt idx="5">
                  <c:v>89</c:v>
                </c:pt>
                <c:pt idx="6">
                  <c:v>0</c:v>
                </c:pt>
                <c:pt idx="7">
                  <c:v>90</c:v>
                </c:pt>
                <c:pt idx="8">
                  <c:v>89.5</c:v>
                </c:pt>
                <c:pt idx="9">
                  <c:v>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628416"/>
        <c:axId val="239912064"/>
      </c:barChart>
      <c:catAx>
        <c:axId val="13362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Číslo měření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39912064"/>
        <c:crosses val="autoZero"/>
        <c:auto val="1"/>
        <c:lblAlgn val="ctr"/>
        <c:lblOffset val="100"/>
        <c:noMultiLvlLbl val="0"/>
      </c:catAx>
      <c:valAx>
        <c:axId val="239912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Vzdálenost [cm]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336284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Test</a:t>
            </a:r>
            <a:r>
              <a:rPr lang="cs-CZ" baseline="0"/>
              <a:t> měření s překážkou šíře 4cm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10cm</c:v>
          </c:tx>
          <c:invertIfNegative val="0"/>
          <c:val>
            <c:numRef>
              <c:f>'Detekce+grafy'!$B$15:$K$15</c:f>
              <c:numCache>
                <c:formatCode>General</c:formatCode>
                <c:ptCount val="10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</c:numCache>
            </c:numRef>
          </c:val>
        </c:ser>
        <c:ser>
          <c:idx val="1"/>
          <c:order val="1"/>
          <c:tx>
            <c:v>20cm</c:v>
          </c:tx>
          <c:invertIfNegative val="0"/>
          <c:val>
            <c:numRef>
              <c:f>'Detekce+grafy'!$B$16:$K$16</c:f>
              <c:numCache>
                <c:formatCode>General</c:formatCode>
                <c:ptCount val="10"/>
                <c:pt idx="0">
                  <c:v>19.100000000000001</c:v>
                </c:pt>
                <c:pt idx="1">
                  <c:v>18.899999999999999</c:v>
                </c:pt>
                <c:pt idx="2">
                  <c:v>19.3</c:v>
                </c:pt>
                <c:pt idx="3">
                  <c:v>19</c:v>
                </c:pt>
                <c:pt idx="4">
                  <c:v>19</c:v>
                </c:pt>
                <c:pt idx="5">
                  <c:v>19.3</c:v>
                </c:pt>
                <c:pt idx="6">
                  <c:v>19.100000000000001</c:v>
                </c:pt>
                <c:pt idx="7">
                  <c:v>19.3</c:v>
                </c:pt>
                <c:pt idx="8">
                  <c:v>19</c:v>
                </c:pt>
                <c:pt idx="9">
                  <c:v>19.3</c:v>
                </c:pt>
              </c:numCache>
            </c:numRef>
          </c:val>
        </c:ser>
        <c:ser>
          <c:idx val="2"/>
          <c:order val="2"/>
          <c:tx>
            <c:v>30cm</c:v>
          </c:tx>
          <c:invertIfNegative val="0"/>
          <c:val>
            <c:numRef>
              <c:f>'Detekce+grafy'!$B$17:$K$17</c:f>
              <c:numCache>
                <c:formatCode>General</c:formatCode>
                <c:ptCount val="10"/>
                <c:pt idx="0">
                  <c:v>28</c:v>
                </c:pt>
                <c:pt idx="1">
                  <c:v>27.9</c:v>
                </c:pt>
                <c:pt idx="2">
                  <c:v>27.9</c:v>
                </c:pt>
                <c:pt idx="3">
                  <c:v>27.9</c:v>
                </c:pt>
                <c:pt idx="4">
                  <c:v>0</c:v>
                </c:pt>
                <c:pt idx="5">
                  <c:v>29</c:v>
                </c:pt>
                <c:pt idx="6">
                  <c:v>28.8</c:v>
                </c:pt>
                <c:pt idx="7">
                  <c:v>28.8</c:v>
                </c:pt>
                <c:pt idx="8">
                  <c:v>28.7</c:v>
                </c:pt>
                <c:pt idx="9">
                  <c:v>29</c:v>
                </c:pt>
              </c:numCache>
            </c:numRef>
          </c:val>
        </c:ser>
        <c:ser>
          <c:idx val="3"/>
          <c:order val="3"/>
          <c:tx>
            <c:v>40cm</c:v>
          </c:tx>
          <c:invertIfNegative val="0"/>
          <c:val>
            <c:numRef>
              <c:f>'Detekce+grafy'!$B$18:$K$18</c:f>
              <c:numCache>
                <c:formatCode>General</c:formatCode>
                <c:ptCount val="10"/>
                <c:pt idx="0">
                  <c:v>40.1</c:v>
                </c:pt>
                <c:pt idx="1">
                  <c:v>40</c:v>
                </c:pt>
                <c:pt idx="2">
                  <c:v>40.299999999999997</c:v>
                </c:pt>
                <c:pt idx="3">
                  <c:v>40.299999999999997</c:v>
                </c:pt>
                <c:pt idx="4">
                  <c:v>40</c:v>
                </c:pt>
                <c:pt idx="5">
                  <c:v>40.4</c:v>
                </c:pt>
                <c:pt idx="6">
                  <c:v>40</c:v>
                </c:pt>
                <c:pt idx="7">
                  <c:v>40.200000000000003</c:v>
                </c:pt>
                <c:pt idx="8">
                  <c:v>40</c:v>
                </c:pt>
                <c:pt idx="9">
                  <c:v>40.1</c:v>
                </c:pt>
              </c:numCache>
            </c:numRef>
          </c:val>
        </c:ser>
        <c:ser>
          <c:idx val="4"/>
          <c:order val="4"/>
          <c:tx>
            <c:v>50cm</c:v>
          </c:tx>
          <c:invertIfNegative val="0"/>
          <c:val>
            <c:numRef>
              <c:f>'Detekce+grafy'!$B$19:$K$19</c:f>
              <c:numCache>
                <c:formatCode>General</c:formatCode>
                <c:ptCount val="10"/>
                <c:pt idx="0">
                  <c:v>51</c:v>
                </c:pt>
                <c:pt idx="1">
                  <c:v>50.6</c:v>
                </c:pt>
                <c:pt idx="2">
                  <c:v>51</c:v>
                </c:pt>
                <c:pt idx="3">
                  <c:v>50.3</c:v>
                </c:pt>
                <c:pt idx="4">
                  <c:v>50.9</c:v>
                </c:pt>
                <c:pt idx="5">
                  <c:v>50.8</c:v>
                </c:pt>
                <c:pt idx="6">
                  <c:v>50.9</c:v>
                </c:pt>
                <c:pt idx="7">
                  <c:v>50.9</c:v>
                </c:pt>
                <c:pt idx="8">
                  <c:v>51</c:v>
                </c:pt>
                <c:pt idx="9">
                  <c:v>51</c:v>
                </c:pt>
              </c:numCache>
            </c:numRef>
          </c:val>
        </c:ser>
        <c:ser>
          <c:idx val="5"/>
          <c:order val="5"/>
          <c:tx>
            <c:v>60cm</c:v>
          </c:tx>
          <c:invertIfNegative val="0"/>
          <c:val>
            <c:numRef>
              <c:f>'Detekce+grafy'!$B$20:$K$20</c:f>
              <c:numCache>
                <c:formatCode>General</c:formatCode>
                <c:ptCount val="10"/>
                <c:pt idx="0">
                  <c:v>62.1</c:v>
                </c:pt>
                <c:pt idx="1">
                  <c:v>62.3</c:v>
                </c:pt>
                <c:pt idx="2">
                  <c:v>60.9</c:v>
                </c:pt>
                <c:pt idx="3">
                  <c:v>60.7</c:v>
                </c:pt>
                <c:pt idx="4">
                  <c:v>60.9</c:v>
                </c:pt>
                <c:pt idx="5">
                  <c:v>61</c:v>
                </c:pt>
                <c:pt idx="6">
                  <c:v>61.1</c:v>
                </c:pt>
                <c:pt idx="7">
                  <c:v>60.8</c:v>
                </c:pt>
                <c:pt idx="8">
                  <c:v>60.9</c:v>
                </c:pt>
                <c:pt idx="9">
                  <c:v>61.4</c:v>
                </c:pt>
              </c:numCache>
            </c:numRef>
          </c:val>
        </c:ser>
        <c:ser>
          <c:idx val="6"/>
          <c:order val="6"/>
          <c:tx>
            <c:v>70cm</c:v>
          </c:tx>
          <c:invertIfNegative val="0"/>
          <c:val>
            <c:numRef>
              <c:f>'Detekce+grafy'!$B$21:$K$21</c:f>
              <c:numCache>
                <c:formatCode>General</c:formatCode>
                <c:ptCount val="10"/>
                <c:pt idx="0">
                  <c:v>71</c:v>
                </c:pt>
                <c:pt idx="1">
                  <c:v>71</c:v>
                </c:pt>
                <c:pt idx="2">
                  <c:v>71.099999999999994</c:v>
                </c:pt>
                <c:pt idx="3">
                  <c:v>70.8</c:v>
                </c:pt>
                <c:pt idx="4">
                  <c:v>71.2</c:v>
                </c:pt>
                <c:pt idx="5">
                  <c:v>71.5</c:v>
                </c:pt>
                <c:pt idx="6">
                  <c:v>71.400000000000006</c:v>
                </c:pt>
                <c:pt idx="7">
                  <c:v>71.5</c:v>
                </c:pt>
                <c:pt idx="8">
                  <c:v>71.400000000000006</c:v>
                </c:pt>
                <c:pt idx="9">
                  <c:v>71.599999999999994</c:v>
                </c:pt>
              </c:numCache>
            </c:numRef>
          </c:val>
        </c:ser>
        <c:ser>
          <c:idx val="7"/>
          <c:order val="7"/>
          <c:tx>
            <c:v>80cm</c:v>
          </c:tx>
          <c:invertIfNegative val="0"/>
          <c:val>
            <c:numRef>
              <c:f>'Detekce+grafy'!$B$22:$K$22</c:f>
              <c:numCache>
                <c:formatCode>General</c:formatCode>
                <c:ptCount val="10"/>
                <c:pt idx="0">
                  <c:v>80.599999999999994</c:v>
                </c:pt>
                <c:pt idx="1">
                  <c:v>80.2</c:v>
                </c:pt>
                <c:pt idx="2">
                  <c:v>80.2</c:v>
                </c:pt>
                <c:pt idx="3">
                  <c:v>80.599999999999994</c:v>
                </c:pt>
                <c:pt idx="4">
                  <c:v>80.400000000000006</c:v>
                </c:pt>
                <c:pt idx="5">
                  <c:v>80</c:v>
                </c:pt>
                <c:pt idx="6">
                  <c:v>80</c:v>
                </c:pt>
                <c:pt idx="7">
                  <c:v>80.7</c:v>
                </c:pt>
                <c:pt idx="8">
                  <c:v>80.599999999999994</c:v>
                </c:pt>
                <c:pt idx="9">
                  <c:v>80.2</c:v>
                </c:pt>
              </c:numCache>
            </c:numRef>
          </c:val>
        </c:ser>
        <c:ser>
          <c:idx val="8"/>
          <c:order val="8"/>
          <c:tx>
            <c:v>90cm</c:v>
          </c:tx>
          <c:invertIfNegative val="0"/>
          <c:val>
            <c:numRef>
              <c:f>'Detekce+grafy'!$B$23:$K$23</c:f>
              <c:numCache>
                <c:formatCode>General</c:formatCode>
                <c:ptCount val="10"/>
                <c:pt idx="0">
                  <c:v>90</c:v>
                </c:pt>
                <c:pt idx="1">
                  <c:v>89.9</c:v>
                </c:pt>
                <c:pt idx="2">
                  <c:v>90</c:v>
                </c:pt>
                <c:pt idx="3">
                  <c:v>90.2</c:v>
                </c:pt>
                <c:pt idx="4">
                  <c:v>90</c:v>
                </c:pt>
                <c:pt idx="5">
                  <c:v>90.2</c:v>
                </c:pt>
                <c:pt idx="6">
                  <c:v>90</c:v>
                </c:pt>
                <c:pt idx="7">
                  <c:v>90.2</c:v>
                </c:pt>
                <c:pt idx="8">
                  <c:v>89.7</c:v>
                </c:pt>
                <c:pt idx="9">
                  <c:v>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65696"/>
        <c:axId val="213969728"/>
      </c:barChart>
      <c:catAx>
        <c:axId val="167965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Číslo měření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13969728"/>
        <c:crosses val="autoZero"/>
        <c:auto val="1"/>
        <c:lblAlgn val="ctr"/>
        <c:lblOffset val="100"/>
        <c:noMultiLvlLbl val="0"/>
      </c:catAx>
      <c:valAx>
        <c:axId val="213969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Vzdálenost [cm]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679656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Test</a:t>
            </a:r>
            <a:r>
              <a:rPr lang="cs-CZ" baseline="0"/>
              <a:t> měření s překážkou šíře 6cm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10cm</c:v>
          </c:tx>
          <c:invertIfNegative val="0"/>
          <c:val>
            <c:numRef>
              <c:f>'Detekce+grafy'!$B$27:$K$27</c:f>
              <c:numCache>
                <c:formatCode>General</c:formatCode>
                <c:ptCount val="10"/>
                <c:pt idx="0">
                  <c:v>12</c:v>
                </c:pt>
                <c:pt idx="1">
                  <c:v>12.5</c:v>
                </c:pt>
                <c:pt idx="2">
                  <c:v>12.5</c:v>
                </c:pt>
                <c:pt idx="3">
                  <c:v>12.5</c:v>
                </c:pt>
                <c:pt idx="4">
                  <c:v>12</c:v>
                </c:pt>
                <c:pt idx="5">
                  <c:v>12.5</c:v>
                </c:pt>
                <c:pt idx="6">
                  <c:v>12.5</c:v>
                </c:pt>
                <c:pt idx="7">
                  <c:v>14</c:v>
                </c:pt>
                <c:pt idx="8">
                  <c:v>12</c:v>
                </c:pt>
                <c:pt idx="9">
                  <c:v>12.5</c:v>
                </c:pt>
              </c:numCache>
            </c:numRef>
          </c:val>
        </c:ser>
        <c:ser>
          <c:idx val="1"/>
          <c:order val="1"/>
          <c:tx>
            <c:v>20cm</c:v>
          </c:tx>
          <c:invertIfNegative val="0"/>
          <c:val>
            <c:numRef>
              <c:f>'Detekce+grafy'!$B$28:$K$28</c:f>
              <c:numCache>
                <c:formatCode>General</c:formatCode>
                <c:ptCount val="10"/>
                <c:pt idx="0">
                  <c:v>19.899999999999999</c:v>
                </c:pt>
                <c:pt idx="1">
                  <c:v>19.8</c:v>
                </c:pt>
                <c:pt idx="2">
                  <c:v>19.899999999999999</c:v>
                </c:pt>
                <c:pt idx="3">
                  <c:v>19.8</c:v>
                </c:pt>
                <c:pt idx="4">
                  <c:v>19.899999999999999</c:v>
                </c:pt>
                <c:pt idx="5">
                  <c:v>19.899999999999999</c:v>
                </c:pt>
                <c:pt idx="6">
                  <c:v>19.899999999999999</c:v>
                </c:pt>
                <c:pt idx="7">
                  <c:v>19.899999999999999</c:v>
                </c:pt>
                <c:pt idx="8">
                  <c:v>19.899999999999999</c:v>
                </c:pt>
                <c:pt idx="9">
                  <c:v>19.899999999999999</c:v>
                </c:pt>
              </c:numCache>
            </c:numRef>
          </c:val>
        </c:ser>
        <c:ser>
          <c:idx val="2"/>
          <c:order val="2"/>
          <c:tx>
            <c:v>30cm</c:v>
          </c:tx>
          <c:invertIfNegative val="0"/>
          <c:val>
            <c:numRef>
              <c:f>'Detekce+grafy'!$B$29:$K$29</c:f>
              <c:numCache>
                <c:formatCode>General</c:formatCode>
                <c:ptCount val="10"/>
                <c:pt idx="0">
                  <c:v>28.9</c:v>
                </c:pt>
                <c:pt idx="1">
                  <c:v>28.9</c:v>
                </c:pt>
                <c:pt idx="2">
                  <c:v>28.8</c:v>
                </c:pt>
                <c:pt idx="3">
                  <c:v>29</c:v>
                </c:pt>
                <c:pt idx="4">
                  <c:v>28.9</c:v>
                </c:pt>
                <c:pt idx="5">
                  <c:v>28.8</c:v>
                </c:pt>
                <c:pt idx="6">
                  <c:v>29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</c:numCache>
            </c:numRef>
          </c:val>
        </c:ser>
        <c:ser>
          <c:idx val="3"/>
          <c:order val="3"/>
          <c:tx>
            <c:v>40cm</c:v>
          </c:tx>
          <c:invertIfNegative val="0"/>
          <c:val>
            <c:numRef>
              <c:f>'Detekce+grafy'!$B$30:$K$30</c:f>
              <c:numCache>
                <c:formatCode>General</c:formatCode>
                <c:ptCount val="10"/>
                <c:pt idx="0">
                  <c:v>40.1</c:v>
                </c:pt>
                <c:pt idx="1">
                  <c:v>40</c:v>
                </c:pt>
                <c:pt idx="2">
                  <c:v>40.1</c:v>
                </c:pt>
                <c:pt idx="3">
                  <c:v>40.1</c:v>
                </c:pt>
                <c:pt idx="4">
                  <c:v>40.200000000000003</c:v>
                </c:pt>
                <c:pt idx="5">
                  <c:v>40.1</c:v>
                </c:pt>
                <c:pt idx="6">
                  <c:v>40</c:v>
                </c:pt>
                <c:pt idx="7">
                  <c:v>40</c:v>
                </c:pt>
                <c:pt idx="8">
                  <c:v>40.1</c:v>
                </c:pt>
                <c:pt idx="9">
                  <c:v>40</c:v>
                </c:pt>
              </c:numCache>
            </c:numRef>
          </c:val>
        </c:ser>
        <c:ser>
          <c:idx val="4"/>
          <c:order val="4"/>
          <c:tx>
            <c:v>50cm</c:v>
          </c:tx>
          <c:invertIfNegative val="0"/>
          <c:val>
            <c:numRef>
              <c:f>'Detekce+grafy'!$B$31:$K$31</c:f>
              <c:numCache>
                <c:formatCode>General</c:formatCode>
                <c:ptCount val="10"/>
                <c:pt idx="0">
                  <c:v>50.9</c:v>
                </c:pt>
                <c:pt idx="1">
                  <c:v>51</c:v>
                </c:pt>
                <c:pt idx="2">
                  <c:v>50.9</c:v>
                </c:pt>
                <c:pt idx="3">
                  <c:v>50.9</c:v>
                </c:pt>
                <c:pt idx="4">
                  <c:v>50.8</c:v>
                </c:pt>
                <c:pt idx="5">
                  <c:v>50.7</c:v>
                </c:pt>
                <c:pt idx="6">
                  <c:v>50.9</c:v>
                </c:pt>
                <c:pt idx="7">
                  <c:v>50.8</c:v>
                </c:pt>
                <c:pt idx="8">
                  <c:v>50.9</c:v>
                </c:pt>
                <c:pt idx="9">
                  <c:v>50.8</c:v>
                </c:pt>
              </c:numCache>
            </c:numRef>
          </c:val>
        </c:ser>
        <c:ser>
          <c:idx val="5"/>
          <c:order val="5"/>
          <c:tx>
            <c:v>60cm</c:v>
          </c:tx>
          <c:invertIfNegative val="0"/>
          <c:val>
            <c:numRef>
              <c:f>'Detekce+grafy'!$B$32:$K$32</c:f>
              <c:numCache>
                <c:formatCode>General</c:formatCode>
                <c:ptCount val="10"/>
                <c:pt idx="0">
                  <c:v>62.2</c:v>
                </c:pt>
                <c:pt idx="1">
                  <c:v>62.5</c:v>
                </c:pt>
                <c:pt idx="2">
                  <c:v>61.8</c:v>
                </c:pt>
                <c:pt idx="3">
                  <c:v>61.7</c:v>
                </c:pt>
                <c:pt idx="4">
                  <c:v>61.8</c:v>
                </c:pt>
                <c:pt idx="5">
                  <c:v>61.7</c:v>
                </c:pt>
                <c:pt idx="6">
                  <c:v>61.3</c:v>
                </c:pt>
                <c:pt idx="7">
                  <c:v>62.3</c:v>
                </c:pt>
                <c:pt idx="8">
                  <c:v>61.7</c:v>
                </c:pt>
                <c:pt idx="9">
                  <c:v>61.4</c:v>
                </c:pt>
              </c:numCache>
            </c:numRef>
          </c:val>
        </c:ser>
        <c:ser>
          <c:idx val="6"/>
          <c:order val="6"/>
          <c:tx>
            <c:v>70cm</c:v>
          </c:tx>
          <c:invertIfNegative val="0"/>
          <c:val>
            <c:numRef>
              <c:f>'Detekce+grafy'!$B$33:$K$33</c:f>
              <c:numCache>
                <c:formatCode>General</c:formatCode>
                <c:ptCount val="10"/>
                <c:pt idx="0">
                  <c:v>71.099999999999994</c:v>
                </c:pt>
                <c:pt idx="1">
                  <c:v>71.2</c:v>
                </c:pt>
                <c:pt idx="2">
                  <c:v>71.099999999999994</c:v>
                </c:pt>
                <c:pt idx="3">
                  <c:v>71.2</c:v>
                </c:pt>
                <c:pt idx="4">
                  <c:v>71.599999999999994</c:v>
                </c:pt>
                <c:pt idx="5">
                  <c:v>71.3</c:v>
                </c:pt>
                <c:pt idx="6">
                  <c:v>71.599999999999994</c:v>
                </c:pt>
                <c:pt idx="7">
                  <c:v>71.599999999999994</c:v>
                </c:pt>
                <c:pt idx="8">
                  <c:v>71.599999999999994</c:v>
                </c:pt>
                <c:pt idx="9">
                  <c:v>71.5</c:v>
                </c:pt>
              </c:numCache>
            </c:numRef>
          </c:val>
        </c:ser>
        <c:ser>
          <c:idx val="7"/>
          <c:order val="7"/>
          <c:tx>
            <c:v>80cm</c:v>
          </c:tx>
          <c:invertIfNegative val="0"/>
          <c:val>
            <c:numRef>
              <c:f>'Detekce+grafy'!$B$34:$K$34</c:f>
              <c:numCache>
                <c:formatCode>General</c:formatCode>
                <c:ptCount val="10"/>
                <c:pt idx="0">
                  <c:v>80.900000000000006</c:v>
                </c:pt>
                <c:pt idx="1">
                  <c:v>80.8</c:v>
                </c:pt>
                <c:pt idx="2">
                  <c:v>80.599999999999994</c:v>
                </c:pt>
                <c:pt idx="3">
                  <c:v>80.8</c:v>
                </c:pt>
                <c:pt idx="4">
                  <c:v>80.900000000000006</c:v>
                </c:pt>
                <c:pt idx="5">
                  <c:v>80.8</c:v>
                </c:pt>
                <c:pt idx="6">
                  <c:v>80.7</c:v>
                </c:pt>
                <c:pt idx="7">
                  <c:v>80.8</c:v>
                </c:pt>
                <c:pt idx="8">
                  <c:v>80.7</c:v>
                </c:pt>
                <c:pt idx="9">
                  <c:v>80.8</c:v>
                </c:pt>
              </c:numCache>
            </c:numRef>
          </c:val>
        </c:ser>
        <c:ser>
          <c:idx val="8"/>
          <c:order val="8"/>
          <c:tx>
            <c:v>90cm</c:v>
          </c:tx>
          <c:invertIfNegative val="0"/>
          <c:val>
            <c:numRef>
              <c:f>'Detekce+grafy'!$B$35:$K$35</c:f>
              <c:numCache>
                <c:formatCode>General</c:formatCode>
                <c:ptCount val="10"/>
                <c:pt idx="0">
                  <c:v>90</c:v>
                </c:pt>
                <c:pt idx="1">
                  <c:v>90</c:v>
                </c:pt>
                <c:pt idx="2">
                  <c:v>89.9</c:v>
                </c:pt>
                <c:pt idx="3">
                  <c:v>89.8</c:v>
                </c:pt>
                <c:pt idx="4">
                  <c:v>89.7</c:v>
                </c:pt>
                <c:pt idx="5">
                  <c:v>89.9</c:v>
                </c:pt>
                <c:pt idx="6">
                  <c:v>89.9</c:v>
                </c:pt>
                <c:pt idx="7">
                  <c:v>89.9</c:v>
                </c:pt>
                <c:pt idx="8">
                  <c:v>89.9</c:v>
                </c:pt>
                <c:pt idx="9">
                  <c:v>89.7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887232"/>
        <c:axId val="213968000"/>
      </c:barChart>
      <c:catAx>
        <c:axId val="20188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Číslo měření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13968000"/>
        <c:crosses val="autoZero"/>
        <c:auto val="1"/>
        <c:lblAlgn val="ctr"/>
        <c:lblOffset val="100"/>
        <c:noMultiLvlLbl val="0"/>
      </c:catAx>
      <c:valAx>
        <c:axId val="213968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Vzdálenost [cm]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18872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Test</a:t>
            </a:r>
            <a:r>
              <a:rPr lang="cs-CZ" baseline="0"/>
              <a:t> měření s překážkou šíře 8cm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10cm</c:v>
          </c:tx>
          <c:invertIfNegative val="0"/>
          <c:val>
            <c:numRef>
              <c:f>'Detekce+grafy'!$B$39:$K$39</c:f>
              <c:numCache>
                <c:formatCode>General</c:formatCode>
                <c:ptCount val="10"/>
                <c:pt idx="0">
                  <c:v>11.9</c:v>
                </c:pt>
                <c:pt idx="1">
                  <c:v>11.9</c:v>
                </c:pt>
                <c:pt idx="2">
                  <c:v>11.9</c:v>
                </c:pt>
                <c:pt idx="3">
                  <c:v>12</c:v>
                </c:pt>
                <c:pt idx="4">
                  <c:v>11.8</c:v>
                </c:pt>
                <c:pt idx="5">
                  <c:v>12.2</c:v>
                </c:pt>
                <c:pt idx="6">
                  <c:v>11.9</c:v>
                </c:pt>
                <c:pt idx="7">
                  <c:v>11.5</c:v>
                </c:pt>
                <c:pt idx="8">
                  <c:v>11.9</c:v>
                </c:pt>
                <c:pt idx="9">
                  <c:v>11.8</c:v>
                </c:pt>
              </c:numCache>
            </c:numRef>
          </c:val>
        </c:ser>
        <c:ser>
          <c:idx val="1"/>
          <c:order val="1"/>
          <c:tx>
            <c:v>20cm</c:v>
          </c:tx>
          <c:invertIfNegative val="0"/>
          <c:val>
            <c:numRef>
              <c:f>'Detekce+grafy'!$B$40:$K$40</c:f>
              <c:numCache>
                <c:formatCode>General</c:formatCode>
                <c:ptCount val="10"/>
                <c:pt idx="0">
                  <c:v>19.3</c:v>
                </c:pt>
                <c:pt idx="1">
                  <c:v>19.399999999999999</c:v>
                </c:pt>
                <c:pt idx="2">
                  <c:v>19.3</c:v>
                </c:pt>
                <c:pt idx="3">
                  <c:v>19.399999999999999</c:v>
                </c:pt>
                <c:pt idx="4">
                  <c:v>19.399999999999999</c:v>
                </c:pt>
                <c:pt idx="5">
                  <c:v>19.399999999999999</c:v>
                </c:pt>
                <c:pt idx="6">
                  <c:v>19.399999999999999</c:v>
                </c:pt>
                <c:pt idx="7">
                  <c:v>19.3</c:v>
                </c:pt>
                <c:pt idx="8">
                  <c:v>19.399999999999999</c:v>
                </c:pt>
                <c:pt idx="9">
                  <c:v>19.399999999999999</c:v>
                </c:pt>
              </c:numCache>
            </c:numRef>
          </c:val>
        </c:ser>
        <c:ser>
          <c:idx val="2"/>
          <c:order val="2"/>
          <c:tx>
            <c:v>30cm</c:v>
          </c:tx>
          <c:invertIfNegative val="0"/>
          <c:val>
            <c:numRef>
              <c:f>'Detekce+grafy'!$B$41:$K$41</c:f>
              <c:numCache>
                <c:formatCode>General</c:formatCode>
                <c:ptCount val="10"/>
                <c:pt idx="0">
                  <c:v>29.5</c:v>
                </c:pt>
                <c:pt idx="1">
                  <c:v>29.1</c:v>
                </c:pt>
                <c:pt idx="2">
                  <c:v>29.5</c:v>
                </c:pt>
                <c:pt idx="3">
                  <c:v>29.3</c:v>
                </c:pt>
                <c:pt idx="4">
                  <c:v>29</c:v>
                </c:pt>
                <c:pt idx="5">
                  <c:v>29.4</c:v>
                </c:pt>
                <c:pt idx="6">
                  <c:v>29.5</c:v>
                </c:pt>
                <c:pt idx="7">
                  <c:v>29.5</c:v>
                </c:pt>
                <c:pt idx="8">
                  <c:v>29.4</c:v>
                </c:pt>
                <c:pt idx="9">
                  <c:v>29.3</c:v>
                </c:pt>
              </c:numCache>
            </c:numRef>
          </c:val>
        </c:ser>
        <c:ser>
          <c:idx val="3"/>
          <c:order val="3"/>
          <c:tx>
            <c:v>40cm</c:v>
          </c:tx>
          <c:invertIfNegative val="0"/>
          <c:val>
            <c:numRef>
              <c:f>'Detekce+grafy'!$B$42:$K$42</c:f>
              <c:numCache>
                <c:formatCode>General</c:formatCode>
                <c:ptCount val="10"/>
                <c:pt idx="0">
                  <c:v>41.2</c:v>
                </c:pt>
                <c:pt idx="1">
                  <c:v>41.1</c:v>
                </c:pt>
                <c:pt idx="2">
                  <c:v>41.3</c:v>
                </c:pt>
                <c:pt idx="3">
                  <c:v>41.2</c:v>
                </c:pt>
                <c:pt idx="4">
                  <c:v>41.2</c:v>
                </c:pt>
                <c:pt idx="5">
                  <c:v>41.2</c:v>
                </c:pt>
                <c:pt idx="6">
                  <c:v>41.2</c:v>
                </c:pt>
                <c:pt idx="7">
                  <c:v>41.2</c:v>
                </c:pt>
                <c:pt idx="8">
                  <c:v>41.2</c:v>
                </c:pt>
                <c:pt idx="9">
                  <c:v>41.2</c:v>
                </c:pt>
              </c:numCache>
            </c:numRef>
          </c:val>
        </c:ser>
        <c:ser>
          <c:idx val="4"/>
          <c:order val="4"/>
          <c:tx>
            <c:v>50cm</c:v>
          </c:tx>
          <c:invertIfNegative val="0"/>
          <c:val>
            <c:numRef>
              <c:f>'Detekce+grafy'!$B$43:$K$43</c:f>
              <c:numCache>
                <c:formatCode>General</c:formatCode>
                <c:ptCount val="10"/>
                <c:pt idx="0">
                  <c:v>51.7</c:v>
                </c:pt>
                <c:pt idx="1">
                  <c:v>51.8</c:v>
                </c:pt>
                <c:pt idx="2">
                  <c:v>51.8</c:v>
                </c:pt>
                <c:pt idx="3">
                  <c:v>51.8</c:v>
                </c:pt>
                <c:pt idx="4">
                  <c:v>51.8</c:v>
                </c:pt>
                <c:pt idx="5">
                  <c:v>51.9</c:v>
                </c:pt>
                <c:pt idx="6">
                  <c:v>51.9</c:v>
                </c:pt>
                <c:pt idx="7">
                  <c:v>51.9</c:v>
                </c:pt>
                <c:pt idx="8">
                  <c:v>51.9</c:v>
                </c:pt>
                <c:pt idx="9">
                  <c:v>51.8</c:v>
                </c:pt>
              </c:numCache>
            </c:numRef>
          </c:val>
        </c:ser>
        <c:ser>
          <c:idx val="5"/>
          <c:order val="5"/>
          <c:tx>
            <c:v>60cm</c:v>
          </c:tx>
          <c:invertIfNegative val="0"/>
          <c:val>
            <c:numRef>
              <c:f>'Detekce+grafy'!$B$44:$K$44</c:f>
              <c:numCache>
                <c:formatCode>General</c:formatCode>
                <c:ptCount val="10"/>
                <c:pt idx="0">
                  <c:v>62.2</c:v>
                </c:pt>
                <c:pt idx="1">
                  <c:v>61.7</c:v>
                </c:pt>
                <c:pt idx="2">
                  <c:v>61.5</c:v>
                </c:pt>
                <c:pt idx="3">
                  <c:v>61.6</c:v>
                </c:pt>
                <c:pt idx="4">
                  <c:v>61.7</c:v>
                </c:pt>
                <c:pt idx="5">
                  <c:v>61.1</c:v>
                </c:pt>
                <c:pt idx="6">
                  <c:v>61.7</c:v>
                </c:pt>
                <c:pt idx="7">
                  <c:v>61.6</c:v>
                </c:pt>
                <c:pt idx="8">
                  <c:v>61.4</c:v>
                </c:pt>
                <c:pt idx="9">
                  <c:v>61.3</c:v>
                </c:pt>
              </c:numCache>
            </c:numRef>
          </c:val>
        </c:ser>
        <c:ser>
          <c:idx val="6"/>
          <c:order val="6"/>
          <c:tx>
            <c:v>70cm</c:v>
          </c:tx>
          <c:invertIfNegative val="0"/>
          <c:val>
            <c:numRef>
              <c:f>'Detekce+grafy'!$B$45:$K$45</c:f>
              <c:numCache>
                <c:formatCode>General</c:formatCode>
                <c:ptCount val="10"/>
                <c:pt idx="0">
                  <c:v>71.8</c:v>
                </c:pt>
                <c:pt idx="1">
                  <c:v>72</c:v>
                </c:pt>
                <c:pt idx="2">
                  <c:v>71.900000000000006</c:v>
                </c:pt>
                <c:pt idx="3">
                  <c:v>71.900000000000006</c:v>
                </c:pt>
                <c:pt idx="4">
                  <c:v>71.900000000000006</c:v>
                </c:pt>
                <c:pt idx="5">
                  <c:v>71.900000000000006</c:v>
                </c:pt>
                <c:pt idx="6">
                  <c:v>71.8</c:v>
                </c:pt>
                <c:pt idx="7">
                  <c:v>71.900000000000006</c:v>
                </c:pt>
                <c:pt idx="8">
                  <c:v>72</c:v>
                </c:pt>
                <c:pt idx="9">
                  <c:v>71.900000000000006</c:v>
                </c:pt>
              </c:numCache>
            </c:numRef>
          </c:val>
        </c:ser>
        <c:ser>
          <c:idx val="7"/>
          <c:order val="7"/>
          <c:tx>
            <c:v>80cm</c:v>
          </c:tx>
          <c:invertIfNegative val="0"/>
          <c:val>
            <c:numRef>
              <c:f>'Detekce+grafy'!$B$46:$K$46</c:f>
              <c:numCache>
                <c:formatCode>General</c:formatCode>
                <c:ptCount val="10"/>
                <c:pt idx="0">
                  <c:v>81.099999999999994</c:v>
                </c:pt>
                <c:pt idx="1">
                  <c:v>81.099999999999994</c:v>
                </c:pt>
                <c:pt idx="2">
                  <c:v>81.3</c:v>
                </c:pt>
                <c:pt idx="3">
                  <c:v>81.400000000000006</c:v>
                </c:pt>
                <c:pt idx="4">
                  <c:v>81.099999999999994</c:v>
                </c:pt>
                <c:pt idx="5">
                  <c:v>81.099999999999994</c:v>
                </c:pt>
                <c:pt idx="6">
                  <c:v>81.2</c:v>
                </c:pt>
                <c:pt idx="7">
                  <c:v>81.2</c:v>
                </c:pt>
                <c:pt idx="8">
                  <c:v>81.099999999999994</c:v>
                </c:pt>
                <c:pt idx="9">
                  <c:v>81.099999999999994</c:v>
                </c:pt>
              </c:numCache>
            </c:numRef>
          </c:val>
        </c:ser>
        <c:ser>
          <c:idx val="8"/>
          <c:order val="8"/>
          <c:tx>
            <c:v>90cm</c:v>
          </c:tx>
          <c:invertIfNegative val="0"/>
          <c:val>
            <c:numRef>
              <c:f>'Detekce+grafy'!$B$47:$K$47</c:f>
              <c:numCache>
                <c:formatCode>General</c:formatCode>
                <c:ptCount val="10"/>
                <c:pt idx="0">
                  <c:v>90.1</c:v>
                </c:pt>
                <c:pt idx="1">
                  <c:v>90</c:v>
                </c:pt>
                <c:pt idx="2">
                  <c:v>90.1</c:v>
                </c:pt>
                <c:pt idx="3">
                  <c:v>90.1</c:v>
                </c:pt>
                <c:pt idx="4">
                  <c:v>90.1</c:v>
                </c:pt>
                <c:pt idx="5">
                  <c:v>90</c:v>
                </c:pt>
                <c:pt idx="6">
                  <c:v>90</c:v>
                </c:pt>
                <c:pt idx="7">
                  <c:v>90.1</c:v>
                </c:pt>
                <c:pt idx="8">
                  <c:v>90</c:v>
                </c:pt>
                <c:pt idx="9">
                  <c:v>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290560"/>
        <c:axId val="213972608"/>
      </c:barChart>
      <c:catAx>
        <c:axId val="156290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Číslo měření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13972608"/>
        <c:crosses val="autoZero"/>
        <c:auto val="1"/>
        <c:lblAlgn val="ctr"/>
        <c:lblOffset val="100"/>
        <c:noMultiLvlLbl val="0"/>
      </c:catAx>
      <c:valAx>
        <c:axId val="213972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Vzdálenost [cm]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62905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Test</a:t>
            </a:r>
            <a:r>
              <a:rPr lang="cs-CZ" baseline="0"/>
              <a:t> měření s překážkou šíře 10cm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10cm</c:v>
          </c:tx>
          <c:invertIfNegative val="0"/>
          <c:val>
            <c:numRef>
              <c:f>'Detekce+grafy'!$B$51:$K$51</c:f>
              <c:numCache>
                <c:formatCode>General</c:formatCode>
                <c:ptCount val="10"/>
                <c:pt idx="0">
                  <c:v>11.9</c:v>
                </c:pt>
                <c:pt idx="1">
                  <c:v>13</c:v>
                </c:pt>
                <c:pt idx="2">
                  <c:v>12.1</c:v>
                </c:pt>
                <c:pt idx="3">
                  <c:v>12</c:v>
                </c:pt>
                <c:pt idx="4">
                  <c:v>12.8</c:v>
                </c:pt>
                <c:pt idx="5">
                  <c:v>11.8</c:v>
                </c:pt>
                <c:pt idx="6">
                  <c:v>12</c:v>
                </c:pt>
                <c:pt idx="7">
                  <c:v>13.2</c:v>
                </c:pt>
                <c:pt idx="8">
                  <c:v>12.1</c:v>
                </c:pt>
                <c:pt idx="9">
                  <c:v>12.7</c:v>
                </c:pt>
              </c:numCache>
            </c:numRef>
          </c:val>
        </c:ser>
        <c:ser>
          <c:idx val="1"/>
          <c:order val="1"/>
          <c:tx>
            <c:v>20cm</c:v>
          </c:tx>
          <c:invertIfNegative val="0"/>
          <c:val>
            <c:numRef>
              <c:f>'Detekce+grafy'!$B$52:$K$52</c:f>
              <c:numCache>
                <c:formatCode>General</c:formatCode>
                <c:ptCount val="10"/>
                <c:pt idx="0">
                  <c:v>19.5</c:v>
                </c:pt>
                <c:pt idx="1">
                  <c:v>19.5</c:v>
                </c:pt>
                <c:pt idx="2">
                  <c:v>19.5</c:v>
                </c:pt>
                <c:pt idx="3">
                  <c:v>19.5</c:v>
                </c:pt>
                <c:pt idx="4">
                  <c:v>19.5</c:v>
                </c:pt>
                <c:pt idx="5">
                  <c:v>19.399999999999999</c:v>
                </c:pt>
                <c:pt idx="6">
                  <c:v>19.5</c:v>
                </c:pt>
                <c:pt idx="7">
                  <c:v>19.5</c:v>
                </c:pt>
                <c:pt idx="8">
                  <c:v>19.5</c:v>
                </c:pt>
                <c:pt idx="9">
                  <c:v>19.5</c:v>
                </c:pt>
              </c:numCache>
            </c:numRef>
          </c:val>
        </c:ser>
        <c:ser>
          <c:idx val="2"/>
          <c:order val="2"/>
          <c:tx>
            <c:v>30cm</c:v>
          </c:tx>
          <c:invertIfNegative val="0"/>
          <c:val>
            <c:numRef>
              <c:f>'Detekce+grafy'!$B$53:$K$53</c:f>
              <c:numCache>
                <c:formatCode>General</c:formatCode>
                <c:ptCount val="10"/>
                <c:pt idx="0">
                  <c:v>29.2</c:v>
                </c:pt>
                <c:pt idx="1">
                  <c:v>29.3</c:v>
                </c:pt>
                <c:pt idx="2">
                  <c:v>29.1</c:v>
                </c:pt>
                <c:pt idx="3">
                  <c:v>29.2</c:v>
                </c:pt>
                <c:pt idx="4">
                  <c:v>29.1</c:v>
                </c:pt>
                <c:pt idx="5">
                  <c:v>29.2</c:v>
                </c:pt>
                <c:pt idx="6">
                  <c:v>29.4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</c:numCache>
            </c:numRef>
          </c:val>
        </c:ser>
        <c:ser>
          <c:idx val="3"/>
          <c:order val="3"/>
          <c:tx>
            <c:v>40cm</c:v>
          </c:tx>
          <c:invertIfNegative val="0"/>
          <c:val>
            <c:numRef>
              <c:f>'Detekce+grafy'!$B$54:$K$54</c:f>
              <c:numCache>
                <c:formatCode>General</c:formatCode>
                <c:ptCount val="10"/>
                <c:pt idx="0">
                  <c:v>41</c:v>
                </c:pt>
                <c:pt idx="1">
                  <c:v>41.1</c:v>
                </c:pt>
                <c:pt idx="2">
                  <c:v>41.1</c:v>
                </c:pt>
                <c:pt idx="3">
                  <c:v>41</c:v>
                </c:pt>
                <c:pt idx="4">
                  <c:v>41.1</c:v>
                </c:pt>
                <c:pt idx="5">
                  <c:v>41</c:v>
                </c:pt>
                <c:pt idx="6">
                  <c:v>41.1</c:v>
                </c:pt>
                <c:pt idx="7">
                  <c:v>41.1</c:v>
                </c:pt>
                <c:pt idx="8">
                  <c:v>41</c:v>
                </c:pt>
                <c:pt idx="9">
                  <c:v>41.1</c:v>
                </c:pt>
              </c:numCache>
            </c:numRef>
          </c:val>
        </c:ser>
        <c:ser>
          <c:idx val="4"/>
          <c:order val="4"/>
          <c:tx>
            <c:v>50cm</c:v>
          </c:tx>
          <c:invertIfNegative val="0"/>
          <c:val>
            <c:numRef>
              <c:f>'Detekce+grafy'!$B$55:$K$55</c:f>
              <c:numCache>
                <c:formatCode>General</c:formatCode>
                <c:ptCount val="10"/>
                <c:pt idx="0">
                  <c:v>51.9</c:v>
                </c:pt>
                <c:pt idx="1">
                  <c:v>51.9</c:v>
                </c:pt>
                <c:pt idx="2">
                  <c:v>51.9</c:v>
                </c:pt>
                <c:pt idx="3">
                  <c:v>51.9</c:v>
                </c:pt>
                <c:pt idx="4">
                  <c:v>51.9</c:v>
                </c:pt>
                <c:pt idx="5">
                  <c:v>51.9</c:v>
                </c:pt>
                <c:pt idx="6">
                  <c:v>51.9</c:v>
                </c:pt>
                <c:pt idx="7">
                  <c:v>51.9</c:v>
                </c:pt>
                <c:pt idx="8">
                  <c:v>51.9</c:v>
                </c:pt>
                <c:pt idx="9">
                  <c:v>51.9</c:v>
                </c:pt>
              </c:numCache>
            </c:numRef>
          </c:val>
        </c:ser>
        <c:ser>
          <c:idx val="5"/>
          <c:order val="5"/>
          <c:tx>
            <c:v>60cm</c:v>
          </c:tx>
          <c:invertIfNegative val="0"/>
          <c:val>
            <c:numRef>
              <c:f>'Detekce+grafy'!$B$56:$K$56</c:f>
              <c:numCache>
                <c:formatCode>General</c:formatCode>
                <c:ptCount val="10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61.9</c:v>
                </c:pt>
                <c:pt idx="5">
                  <c:v>61.9</c:v>
                </c:pt>
                <c:pt idx="6">
                  <c:v>62</c:v>
                </c:pt>
                <c:pt idx="7">
                  <c:v>61.8</c:v>
                </c:pt>
                <c:pt idx="8">
                  <c:v>61.9</c:v>
                </c:pt>
                <c:pt idx="9">
                  <c:v>62</c:v>
                </c:pt>
              </c:numCache>
            </c:numRef>
          </c:val>
        </c:ser>
        <c:ser>
          <c:idx val="6"/>
          <c:order val="6"/>
          <c:tx>
            <c:v>70cm</c:v>
          </c:tx>
          <c:invertIfNegative val="0"/>
          <c:val>
            <c:numRef>
              <c:f>'Detekce+grafy'!$B$57:$K$57</c:f>
              <c:numCache>
                <c:formatCode>General</c:formatCode>
                <c:ptCount val="10"/>
                <c:pt idx="0">
                  <c:v>71.7</c:v>
                </c:pt>
                <c:pt idx="1">
                  <c:v>71.8</c:v>
                </c:pt>
                <c:pt idx="2">
                  <c:v>71.8</c:v>
                </c:pt>
                <c:pt idx="3">
                  <c:v>71.7</c:v>
                </c:pt>
                <c:pt idx="4">
                  <c:v>71.8</c:v>
                </c:pt>
                <c:pt idx="5">
                  <c:v>71.8</c:v>
                </c:pt>
                <c:pt idx="6">
                  <c:v>71.8</c:v>
                </c:pt>
                <c:pt idx="7">
                  <c:v>71.8</c:v>
                </c:pt>
                <c:pt idx="8">
                  <c:v>71.8</c:v>
                </c:pt>
                <c:pt idx="9">
                  <c:v>71.8</c:v>
                </c:pt>
              </c:numCache>
            </c:numRef>
          </c:val>
        </c:ser>
        <c:ser>
          <c:idx val="7"/>
          <c:order val="7"/>
          <c:tx>
            <c:v>80cm</c:v>
          </c:tx>
          <c:invertIfNegative val="0"/>
          <c:val>
            <c:numRef>
              <c:f>'Detekce+grafy'!$B$58:$K$58</c:f>
              <c:numCache>
                <c:formatCode>General</c:formatCode>
                <c:ptCount val="10"/>
                <c:pt idx="0">
                  <c:v>80.900000000000006</c:v>
                </c:pt>
                <c:pt idx="1">
                  <c:v>80.8</c:v>
                </c:pt>
                <c:pt idx="2">
                  <c:v>80.900000000000006</c:v>
                </c:pt>
                <c:pt idx="3">
                  <c:v>80.900000000000006</c:v>
                </c:pt>
                <c:pt idx="4">
                  <c:v>81</c:v>
                </c:pt>
                <c:pt idx="5">
                  <c:v>80.900000000000006</c:v>
                </c:pt>
                <c:pt idx="6">
                  <c:v>80.8</c:v>
                </c:pt>
                <c:pt idx="7">
                  <c:v>80.900000000000006</c:v>
                </c:pt>
                <c:pt idx="8">
                  <c:v>80.8</c:v>
                </c:pt>
                <c:pt idx="9">
                  <c:v>80.900000000000006</c:v>
                </c:pt>
              </c:numCache>
            </c:numRef>
          </c:val>
        </c:ser>
        <c:ser>
          <c:idx val="8"/>
          <c:order val="8"/>
          <c:tx>
            <c:v>90cm</c:v>
          </c:tx>
          <c:invertIfNegative val="0"/>
          <c:val>
            <c:numRef>
              <c:f>'Detekce+grafy'!$B$59:$K$59</c:f>
              <c:numCache>
                <c:formatCode>General</c:formatCode>
                <c:ptCount val="10"/>
                <c:pt idx="0">
                  <c:v>89.8</c:v>
                </c:pt>
                <c:pt idx="1">
                  <c:v>90.4</c:v>
                </c:pt>
                <c:pt idx="2">
                  <c:v>90</c:v>
                </c:pt>
                <c:pt idx="3">
                  <c:v>90.2</c:v>
                </c:pt>
                <c:pt idx="4">
                  <c:v>90.2</c:v>
                </c:pt>
                <c:pt idx="5">
                  <c:v>90.1</c:v>
                </c:pt>
                <c:pt idx="6">
                  <c:v>90.1</c:v>
                </c:pt>
                <c:pt idx="7">
                  <c:v>90.1</c:v>
                </c:pt>
                <c:pt idx="8">
                  <c:v>89.8</c:v>
                </c:pt>
                <c:pt idx="9">
                  <c:v>90.2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903680"/>
        <c:axId val="239915520"/>
      </c:barChart>
      <c:catAx>
        <c:axId val="240903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Číslo měření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39915520"/>
        <c:crosses val="autoZero"/>
        <c:auto val="1"/>
        <c:lblAlgn val="ctr"/>
        <c:lblOffset val="100"/>
        <c:noMultiLvlLbl val="0"/>
      </c:catAx>
      <c:valAx>
        <c:axId val="2399155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Vzdálenost [cm]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09036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0</xdr:rowOff>
    </xdr:from>
    <xdr:to>
      <xdr:col>10</xdr:col>
      <xdr:colOff>197224</xdr:colOff>
      <xdr:row>83</xdr:row>
      <xdr:rowOff>24092</xdr:rowOff>
    </xdr:to>
    <xdr:graphicFrame macro="">
      <xdr:nvGraphicFramePr>
        <xdr:cNvPr id="16" name="Graf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61</xdr:row>
      <xdr:rowOff>0</xdr:rowOff>
    </xdr:from>
    <xdr:to>
      <xdr:col>21</xdr:col>
      <xdr:colOff>454399</xdr:colOff>
      <xdr:row>83</xdr:row>
      <xdr:rowOff>24093</xdr:rowOff>
    </xdr:to>
    <xdr:graphicFrame macro="">
      <xdr:nvGraphicFramePr>
        <xdr:cNvPr id="17" name="Graf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85</xdr:row>
      <xdr:rowOff>0</xdr:rowOff>
    </xdr:from>
    <xdr:to>
      <xdr:col>10</xdr:col>
      <xdr:colOff>197224</xdr:colOff>
      <xdr:row>107</xdr:row>
      <xdr:rowOff>24092</xdr:rowOff>
    </xdr:to>
    <xdr:graphicFrame macro="">
      <xdr:nvGraphicFramePr>
        <xdr:cNvPr id="18" name="Graf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85</xdr:row>
      <xdr:rowOff>0</xdr:rowOff>
    </xdr:from>
    <xdr:to>
      <xdr:col>21</xdr:col>
      <xdr:colOff>454399</xdr:colOff>
      <xdr:row>107</xdr:row>
      <xdr:rowOff>27454</xdr:rowOff>
    </xdr:to>
    <xdr:graphicFrame macro="">
      <xdr:nvGraphicFramePr>
        <xdr:cNvPr id="19" name="Graf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109</xdr:row>
      <xdr:rowOff>0</xdr:rowOff>
    </xdr:from>
    <xdr:to>
      <xdr:col>10</xdr:col>
      <xdr:colOff>197224</xdr:colOff>
      <xdr:row>131</xdr:row>
      <xdr:rowOff>27454</xdr:rowOff>
    </xdr:to>
    <xdr:graphicFrame macro="">
      <xdr:nvGraphicFramePr>
        <xdr:cNvPr id="20" name="Graf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tabSelected="1" zoomScaleNormal="100" workbookViewId="0">
      <selection activeCell="M10" sqref="M10"/>
    </sheetView>
  </sheetViews>
  <sheetFormatPr defaultRowHeight="15" x14ac:dyDescent="0.25"/>
  <cols>
    <col min="1" max="1" width="10.7109375" customWidth="1"/>
    <col min="2" max="2" width="12.7109375" customWidth="1"/>
    <col min="3" max="3" width="14.7109375" customWidth="1"/>
    <col min="4" max="11" width="12.7109375" customWidth="1"/>
    <col min="12" max="12" width="15" customWidth="1"/>
    <col min="13" max="13" width="14.5703125" customWidth="1"/>
    <col min="14" max="14" width="16.140625" customWidth="1"/>
  </cols>
  <sheetData>
    <row r="1" spans="1:14" x14ac:dyDescent="0.25">
      <c r="A1" s="10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  <c r="M1" s="41"/>
      <c r="N1" s="11"/>
    </row>
    <row r="2" spans="1:14" ht="15" customHeight="1" x14ac:dyDescent="0.25">
      <c r="A2" s="4"/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5" t="s">
        <v>9</v>
      </c>
      <c r="M2" s="11"/>
      <c r="N2" s="42"/>
    </row>
    <row r="3" spans="1:14" x14ac:dyDescent="0.25">
      <c r="A3" s="6" t="s">
        <v>0</v>
      </c>
      <c r="B3" s="2">
        <v>12.3</v>
      </c>
      <c r="C3" s="2">
        <v>12.9</v>
      </c>
      <c r="D3" s="2">
        <v>12.8</v>
      </c>
      <c r="E3" s="2">
        <v>13</v>
      </c>
      <c r="F3" s="2">
        <v>12.3</v>
      </c>
      <c r="G3" s="2">
        <v>13</v>
      </c>
      <c r="H3" s="2">
        <v>12.8</v>
      </c>
      <c r="I3" s="2">
        <v>13</v>
      </c>
      <c r="J3" s="2">
        <v>12.8</v>
      </c>
      <c r="K3" s="2">
        <v>13</v>
      </c>
      <c r="L3" s="46">
        <v>100</v>
      </c>
      <c r="M3" s="11"/>
      <c r="N3" s="11"/>
    </row>
    <row r="4" spans="1:14" x14ac:dyDescent="0.25">
      <c r="A4" s="6" t="s">
        <v>1</v>
      </c>
      <c r="B4" s="2">
        <v>20</v>
      </c>
      <c r="C4" s="2">
        <v>19.899999999999999</v>
      </c>
      <c r="D4" s="2">
        <v>20</v>
      </c>
      <c r="E4" s="2">
        <v>20</v>
      </c>
      <c r="F4" s="2">
        <v>20</v>
      </c>
      <c r="G4" s="2">
        <v>20</v>
      </c>
      <c r="H4" s="2">
        <v>20</v>
      </c>
      <c r="I4" s="2">
        <v>20</v>
      </c>
      <c r="J4" s="2">
        <v>20</v>
      </c>
      <c r="K4" s="2">
        <v>20</v>
      </c>
      <c r="L4" s="46">
        <v>100</v>
      </c>
      <c r="M4" s="43"/>
      <c r="N4" s="11"/>
    </row>
    <row r="5" spans="1:14" x14ac:dyDescent="0.25">
      <c r="A5" s="6" t="s">
        <v>8</v>
      </c>
      <c r="B5" s="2">
        <v>31</v>
      </c>
      <c r="C5" s="2">
        <v>31</v>
      </c>
      <c r="D5" s="2">
        <v>31</v>
      </c>
      <c r="E5" s="2">
        <v>31.7</v>
      </c>
      <c r="F5" s="2">
        <v>31</v>
      </c>
      <c r="G5" s="2">
        <v>31.2</v>
      </c>
      <c r="H5" s="2">
        <v>0</v>
      </c>
      <c r="I5" s="2">
        <v>0</v>
      </c>
      <c r="J5" s="2">
        <v>0</v>
      </c>
      <c r="K5" s="2">
        <v>31</v>
      </c>
      <c r="L5" s="47">
        <v>70</v>
      </c>
      <c r="M5" s="11"/>
      <c r="N5" s="11"/>
    </row>
    <row r="6" spans="1:14" x14ac:dyDescent="0.25">
      <c r="A6" s="6" t="s">
        <v>2</v>
      </c>
      <c r="B6" s="2">
        <v>40</v>
      </c>
      <c r="C6" s="2">
        <v>0</v>
      </c>
      <c r="D6" s="2">
        <v>40.5</v>
      </c>
      <c r="E6" s="2">
        <v>40</v>
      </c>
      <c r="F6" s="2">
        <v>0</v>
      </c>
      <c r="G6" s="2">
        <v>0</v>
      </c>
      <c r="H6" s="2">
        <v>40</v>
      </c>
      <c r="I6" s="2">
        <v>0</v>
      </c>
      <c r="J6" s="2">
        <v>0</v>
      </c>
      <c r="K6" s="2">
        <v>0</v>
      </c>
      <c r="L6" s="48">
        <v>40</v>
      </c>
      <c r="M6" s="11"/>
      <c r="N6" s="11"/>
    </row>
    <row r="7" spans="1:14" x14ac:dyDescent="0.25">
      <c r="A7" s="6" t="s">
        <v>3</v>
      </c>
      <c r="B7" s="2">
        <v>49</v>
      </c>
      <c r="C7" s="2">
        <v>49</v>
      </c>
      <c r="D7" s="2">
        <v>49</v>
      </c>
      <c r="E7" s="2">
        <v>49</v>
      </c>
      <c r="F7" s="2">
        <v>49</v>
      </c>
      <c r="G7" s="2">
        <v>49</v>
      </c>
      <c r="H7" s="2">
        <v>49</v>
      </c>
      <c r="I7" s="2">
        <v>49</v>
      </c>
      <c r="J7" s="2">
        <v>49</v>
      </c>
      <c r="K7" s="2">
        <v>49</v>
      </c>
      <c r="L7" s="46">
        <v>100</v>
      </c>
      <c r="M7" s="11"/>
      <c r="N7" s="11"/>
    </row>
    <row r="8" spans="1:14" x14ac:dyDescent="0.25">
      <c r="A8" s="6" t="s">
        <v>4</v>
      </c>
      <c r="B8" s="2">
        <v>59</v>
      </c>
      <c r="C8" s="2">
        <v>59.2</v>
      </c>
      <c r="D8" s="2">
        <v>59.2</v>
      </c>
      <c r="E8" s="2">
        <v>59.5</v>
      </c>
      <c r="F8" s="2">
        <v>59</v>
      </c>
      <c r="G8" s="2">
        <v>59.2</v>
      </c>
      <c r="H8" s="2">
        <v>59</v>
      </c>
      <c r="I8" s="2">
        <v>59</v>
      </c>
      <c r="J8" s="2">
        <v>59</v>
      </c>
      <c r="K8" s="2">
        <v>59</v>
      </c>
      <c r="L8" s="46">
        <v>100</v>
      </c>
      <c r="M8" s="11"/>
      <c r="N8" s="11"/>
    </row>
    <row r="9" spans="1:14" x14ac:dyDescent="0.25">
      <c r="A9" s="6" t="s">
        <v>5</v>
      </c>
      <c r="B9" s="2">
        <v>68</v>
      </c>
      <c r="C9" s="2">
        <v>68</v>
      </c>
      <c r="D9" s="2">
        <v>68</v>
      </c>
      <c r="E9" s="2">
        <v>68</v>
      </c>
      <c r="F9" s="2">
        <v>68.5</v>
      </c>
      <c r="G9" s="2">
        <v>68</v>
      </c>
      <c r="H9" s="2">
        <v>68</v>
      </c>
      <c r="I9" s="2">
        <v>68.5</v>
      </c>
      <c r="J9" s="2">
        <v>68.5</v>
      </c>
      <c r="K9" s="2">
        <v>68</v>
      </c>
      <c r="L9" s="46">
        <v>100</v>
      </c>
      <c r="M9" s="11"/>
      <c r="N9" s="11"/>
    </row>
    <row r="10" spans="1:14" x14ac:dyDescent="0.25">
      <c r="A10" s="6" t="s">
        <v>6</v>
      </c>
      <c r="B10" s="2">
        <v>79</v>
      </c>
      <c r="C10" s="2">
        <v>79</v>
      </c>
      <c r="D10" s="2">
        <v>79</v>
      </c>
      <c r="E10" s="2">
        <v>79</v>
      </c>
      <c r="F10" s="2">
        <v>79</v>
      </c>
      <c r="G10" s="2">
        <v>79</v>
      </c>
      <c r="H10" s="2">
        <v>79</v>
      </c>
      <c r="I10" s="2">
        <v>79</v>
      </c>
      <c r="J10" s="2">
        <v>79</v>
      </c>
      <c r="K10" s="2">
        <v>79</v>
      </c>
      <c r="L10" s="46">
        <v>100</v>
      </c>
      <c r="M10" s="11"/>
      <c r="N10" s="11"/>
    </row>
    <row r="11" spans="1:14" ht="15.75" thickBot="1" x14ac:dyDescent="0.3">
      <c r="A11" s="7" t="s">
        <v>7</v>
      </c>
      <c r="B11" s="8">
        <v>89</v>
      </c>
      <c r="C11" s="8">
        <v>89.5</v>
      </c>
      <c r="D11" s="8">
        <v>91</v>
      </c>
      <c r="E11" s="8">
        <v>90</v>
      </c>
      <c r="F11" s="8">
        <v>89</v>
      </c>
      <c r="G11" s="8">
        <v>89</v>
      </c>
      <c r="H11" s="8">
        <v>0</v>
      </c>
      <c r="I11" s="8">
        <v>90</v>
      </c>
      <c r="J11" s="8">
        <v>89.5</v>
      </c>
      <c r="K11" s="8">
        <v>90</v>
      </c>
      <c r="L11" s="49">
        <v>90</v>
      </c>
      <c r="M11" s="11"/>
      <c r="N11" s="11"/>
    </row>
    <row r="12" spans="1:14" ht="15.75" thickBot="1" x14ac:dyDescent="0.3">
      <c r="M12" s="11"/>
      <c r="N12" s="11"/>
    </row>
    <row r="13" spans="1:14" x14ac:dyDescent="0.25">
      <c r="A13" s="10" t="s">
        <v>15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3"/>
      <c r="M13" s="41"/>
      <c r="N13" s="11"/>
    </row>
    <row r="14" spans="1:14" x14ac:dyDescent="0.25">
      <c r="A14" s="4"/>
      <c r="B14" s="3">
        <v>1</v>
      </c>
      <c r="C14" s="3">
        <v>2</v>
      </c>
      <c r="D14" s="3">
        <v>3</v>
      </c>
      <c r="E14" s="3">
        <v>4</v>
      </c>
      <c r="F14" s="3">
        <v>5</v>
      </c>
      <c r="G14" s="3">
        <v>6</v>
      </c>
      <c r="H14" s="3">
        <v>7</v>
      </c>
      <c r="I14" s="3">
        <v>8</v>
      </c>
      <c r="J14" s="3">
        <v>9</v>
      </c>
      <c r="K14" s="3">
        <v>10</v>
      </c>
      <c r="L14" s="5" t="s">
        <v>9</v>
      </c>
      <c r="M14" s="11"/>
      <c r="N14" s="42"/>
    </row>
    <row r="15" spans="1:14" x14ac:dyDescent="0.25">
      <c r="A15" s="6" t="s">
        <v>0</v>
      </c>
      <c r="B15" s="2">
        <v>12</v>
      </c>
      <c r="C15" s="2">
        <v>12</v>
      </c>
      <c r="D15" s="2">
        <v>12</v>
      </c>
      <c r="E15" s="2">
        <v>12</v>
      </c>
      <c r="F15" s="2">
        <v>12</v>
      </c>
      <c r="G15" s="2">
        <v>12</v>
      </c>
      <c r="H15" s="2">
        <v>12</v>
      </c>
      <c r="I15" s="2">
        <v>12</v>
      </c>
      <c r="J15" s="2">
        <v>12</v>
      </c>
      <c r="K15" s="2">
        <v>12</v>
      </c>
      <c r="L15" s="44">
        <v>100</v>
      </c>
      <c r="M15" s="11"/>
      <c r="N15" s="11"/>
    </row>
    <row r="16" spans="1:14" x14ac:dyDescent="0.25">
      <c r="A16" s="6" t="s">
        <v>1</v>
      </c>
      <c r="B16" s="2">
        <v>19.100000000000001</v>
      </c>
      <c r="C16" s="2">
        <v>18.899999999999999</v>
      </c>
      <c r="D16" s="2">
        <v>19.3</v>
      </c>
      <c r="E16" s="2">
        <v>19</v>
      </c>
      <c r="F16" s="2">
        <v>19</v>
      </c>
      <c r="G16" s="2">
        <v>19.3</v>
      </c>
      <c r="H16" s="2">
        <v>19.100000000000001</v>
      </c>
      <c r="I16" s="2">
        <v>19.3</v>
      </c>
      <c r="J16" s="2">
        <v>19</v>
      </c>
      <c r="K16" s="2">
        <v>19.3</v>
      </c>
      <c r="L16" s="44">
        <v>100</v>
      </c>
      <c r="M16" s="11"/>
      <c r="N16" s="11"/>
    </row>
    <row r="17" spans="1:23" x14ac:dyDescent="0.25">
      <c r="A17" s="6" t="s">
        <v>8</v>
      </c>
      <c r="B17" s="2">
        <v>28</v>
      </c>
      <c r="C17" s="2">
        <v>27.9</v>
      </c>
      <c r="D17" s="2">
        <v>27.9</v>
      </c>
      <c r="E17" s="2">
        <v>27.9</v>
      </c>
      <c r="F17" s="2">
        <v>0</v>
      </c>
      <c r="G17" s="2">
        <v>29</v>
      </c>
      <c r="H17" s="2">
        <v>28.8</v>
      </c>
      <c r="I17" s="2">
        <v>28.8</v>
      </c>
      <c r="J17" s="2">
        <v>28.7</v>
      </c>
      <c r="K17" s="2">
        <v>29</v>
      </c>
      <c r="L17" s="44">
        <v>90</v>
      </c>
      <c r="M17" s="11"/>
      <c r="N17" s="1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6" t="s">
        <v>2</v>
      </c>
      <c r="B18" s="2">
        <v>40.1</v>
      </c>
      <c r="C18" s="2">
        <v>40</v>
      </c>
      <c r="D18" s="2">
        <v>40.299999999999997</v>
      </c>
      <c r="E18" s="2">
        <v>40.299999999999997</v>
      </c>
      <c r="F18" s="2">
        <v>40</v>
      </c>
      <c r="G18" s="2">
        <v>40.4</v>
      </c>
      <c r="H18" s="2">
        <v>40</v>
      </c>
      <c r="I18" s="2">
        <v>40.200000000000003</v>
      </c>
      <c r="J18" s="2">
        <v>40</v>
      </c>
      <c r="K18" s="2">
        <v>40.1</v>
      </c>
      <c r="L18" s="44">
        <v>100</v>
      </c>
      <c r="M18" s="11"/>
      <c r="N18" s="11"/>
    </row>
    <row r="19" spans="1:23" x14ac:dyDescent="0.25">
      <c r="A19" s="6" t="s">
        <v>3</v>
      </c>
      <c r="B19" s="2">
        <v>51</v>
      </c>
      <c r="C19" s="2">
        <v>50.6</v>
      </c>
      <c r="D19" s="2">
        <v>51</v>
      </c>
      <c r="E19" s="2">
        <v>50.3</v>
      </c>
      <c r="F19" s="2">
        <v>50.9</v>
      </c>
      <c r="G19" s="2">
        <v>50.8</v>
      </c>
      <c r="H19" s="2">
        <v>50.9</v>
      </c>
      <c r="I19" s="2">
        <v>50.9</v>
      </c>
      <c r="J19" s="2">
        <v>51</v>
      </c>
      <c r="K19" s="2">
        <v>51</v>
      </c>
      <c r="L19" s="44">
        <v>100</v>
      </c>
      <c r="M19" s="11"/>
      <c r="N19" s="11"/>
    </row>
    <row r="20" spans="1:23" x14ac:dyDescent="0.25">
      <c r="A20" s="6" t="s">
        <v>4</v>
      </c>
      <c r="B20" s="2">
        <v>62.1</v>
      </c>
      <c r="C20" s="2">
        <v>62.3</v>
      </c>
      <c r="D20" s="2">
        <v>60.9</v>
      </c>
      <c r="E20" s="2">
        <v>60.7</v>
      </c>
      <c r="F20" s="2">
        <v>60.9</v>
      </c>
      <c r="G20" s="2">
        <v>61</v>
      </c>
      <c r="H20" s="2">
        <v>61.1</v>
      </c>
      <c r="I20" s="2">
        <v>60.8</v>
      </c>
      <c r="J20" s="2">
        <v>60.9</v>
      </c>
      <c r="K20" s="2">
        <v>61.4</v>
      </c>
      <c r="L20" s="44">
        <v>100</v>
      </c>
      <c r="M20" s="11"/>
      <c r="N20" s="11"/>
    </row>
    <row r="21" spans="1:23" x14ac:dyDescent="0.25">
      <c r="A21" s="6" t="s">
        <v>5</v>
      </c>
      <c r="B21" s="2">
        <v>71</v>
      </c>
      <c r="C21" s="2">
        <v>71</v>
      </c>
      <c r="D21" s="2">
        <v>71.099999999999994</v>
      </c>
      <c r="E21" s="2">
        <v>70.8</v>
      </c>
      <c r="F21" s="2">
        <v>71.2</v>
      </c>
      <c r="G21" s="2">
        <v>71.5</v>
      </c>
      <c r="H21" s="2">
        <v>71.400000000000006</v>
      </c>
      <c r="I21" s="2">
        <v>71.5</v>
      </c>
      <c r="J21" s="2">
        <v>71.400000000000006</v>
      </c>
      <c r="K21" s="2">
        <v>71.599999999999994</v>
      </c>
      <c r="L21" s="44">
        <v>100</v>
      </c>
      <c r="M21" s="11"/>
      <c r="N21" s="11"/>
    </row>
    <row r="22" spans="1:23" x14ac:dyDescent="0.25">
      <c r="A22" s="6" t="s">
        <v>6</v>
      </c>
      <c r="B22" s="2">
        <v>80.599999999999994</v>
      </c>
      <c r="C22" s="2">
        <v>80.2</v>
      </c>
      <c r="D22" s="2">
        <v>80.2</v>
      </c>
      <c r="E22" s="2">
        <v>80.599999999999994</v>
      </c>
      <c r="F22" s="2">
        <v>80.400000000000006</v>
      </c>
      <c r="G22" s="2">
        <v>80</v>
      </c>
      <c r="H22" s="2">
        <v>80</v>
      </c>
      <c r="I22" s="2">
        <v>80.7</v>
      </c>
      <c r="J22" s="2">
        <v>80.599999999999994</v>
      </c>
      <c r="K22" s="2">
        <v>80.2</v>
      </c>
      <c r="L22" s="44">
        <v>100</v>
      </c>
      <c r="M22" s="11"/>
      <c r="N22" s="11"/>
    </row>
    <row r="23" spans="1:23" ht="15.75" thickBot="1" x14ac:dyDescent="0.3">
      <c r="A23" s="7" t="s">
        <v>7</v>
      </c>
      <c r="B23" s="8">
        <v>90</v>
      </c>
      <c r="C23" s="8">
        <v>89.9</v>
      </c>
      <c r="D23" s="8">
        <v>90</v>
      </c>
      <c r="E23" s="8">
        <v>90.2</v>
      </c>
      <c r="F23" s="8">
        <v>90</v>
      </c>
      <c r="G23" s="8">
        <v>90.2</v>
      </c>
      <c r="H23" s="8">
        <v>90</v>
      </c>
      <c r="I23" s="8">
        <v>90.2</v>
      </c>
      <c r="J23" s="8">
        <v>89.7</v>
      </c>
      <c r="K23" s="8">
        <v>90</v>
      </c>
      <c r="L23" s="45">
        <v>100</v>
      </c>
      <c r="M23" s="11"/>
      <c r="N23" s="11"/>
    </row>
    <row r="24" spans="1:23" ht="15.75" thickBot="1" x14ac:dyDescent="0.3">
      <c r="M24" s="11"/>
      <c r="N24" s="11"/>
    </row>
    <row r="25" spans="1:23" x14ac:dyDescent="0.25">
      <c r="A25" s="16" t="s">
        <v>14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8"/>
      <c r="M25" s="41"/>
      <c r="N25" s="11"/>
    </row>
    <row r="26" spans="1:23" x14ac:dyDescent="0.25">
      <c r="A26" s="4"/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5" t="s">
        <v>9</v>
      </c>
      <c r="M26" s="11"/>
      <c r="N26" s="42"/>
    </row>
    <row r="27" spans="1:23" x14ac:dyDescent="0.25">
      <c r="A27" s="6" t="s">
        <v>0</v>
      </c>
      <c r="B27" s="2">
        <v>12</v>
      </c>
      <c r="C27" s="2">
        <v>12.5</v>
      </c>
      <c r="D27" s="2">
        <v>12.5</v>
      </c>
      <c r="E27" s="2">
        <v>12.5</v>
      </c>
      <c r="F27" s="2">
        <v>12</v>
      </c>
      <c r="G27" s="2">
        <v>12.5</v>
      </c>
      <c r="H27" s="2">
        <v>12.5</v>
      </c>
      <c r="I27" s="2">
        <v>14</v>
      </c>
      <c r="J27" s="2">
        <v>12</v>
      </c>
      <c r="K27" s="2">
        <v>12.5</v>
      </c>
      <c r="L27" s="44">
        <v>100</v>
      </c>
      <c r="M27" s="11"/>
      <c r="N27" s="11"/>
    </row>
    <row r="28" spans="1:23" x14ac:dyDescent="0.25">
      <c r="A28" s="6" t="s">
        <v>1</v>
      </c>
      <c r="B28" s="2">
        <v>19.899999999999999</v>
      </c>
      <c r="C28" s="2">
        <v>19.8</v>
      </c>
      <c r="D28" s="2">
        <v>19.899999999999999</v>
      </c>
      <c r="E28" s="2">
        <v>19.8</v>
      </c>
      <c r="F28" s="2">
        <v>19.899999999999999</v>
      </c>
      <c r="G28" s="2">
        <v>19.899999999999999</v>
      </c>
      <c r="H28" s="2">
        <v>19.899999999999999</v>
      </c>
      <c r="I28" s="2">
        <v>19.899999999999999</v>
      </c>
      <c r="J28" s="2">
        <v>19.899999999999999</v>
      </c>
      <c r="K28" s="2">
        <v>19.899999999999999</v>
      </c>
      <c r="L28" s="44">
        <v>100</v>
      </c>
      <c r="M28" s="11"/>
      <c r="N28" s="11"/>
    </row>
    <row r="29" spans="1:23" x14ac:dyDescent="0.25">
      <c r="A29" s="6" t="s">
        <v>8</v>
      </c>
      <c r="B29" s="2">
        <v>28.9</v>
      </c>
      <c r="C29" s="2">
        <v>28.9</v>
      </c>
      <c r="D29" s="2">
        <v>28.8</v>
      </c>
      <c r="E29" s="2">
        <v>29</v>
      </c>
      <c r="F29" s="2">
        <v>28.9</v>
      </c>
      <c r="G29" s="2">
        <v>28.8</v>
      </c>
      <c r="H29" s="2">
        <v>29</v>
      </c>
      <c r="I29" s="2">
        <v>28.9</v>
      </c>
      <c r="J29" s="2">
        <v>28.9</v>
      </c>
      <c r="K29" s="2">
        <v>28.9</v>
      </c>
      <c r="L29" s="44">
        <v>100</v>
      </c>
      <c r="M29" s="11"/>
      <c r="N29" s="11"/>
    </row>
    <row r="30" spans="1:23" x14ac:dyDescent="0.25">
      <c r="A30" s="6" t="s">
        <v>2</v>
      </c>
      <c r="B30" s="2">
        <v>40.1</v>
      </c>
      <c r="C30" s="2">
        <v>40</v>
      </c>
      <c r="D30" s="2">
        <v>40.1</v>
      </c>
      <c r="E30" s="2">
        <v>40.1</v>
      </c>
      <c r="F30" s="2">
        <v>40.200000000000003</v>
      </c>
      <c r="G30" s="2">
        <v>40.1</v>
      </c>
      <c r="H30" s="2">
        <v>40</v>
      </c>
      <c r="I30" s="2">
        <v>40</v>
      </c>
      <c r="J30" s="2">
        <v>40.1</v>
      </c>
      <c r="K30" s="2">
        <v>40</v>
      </c>
      <c r="L30" s="44">
        <v>100</v>
      </c>
      <c r="M30" s="11"/>
      <c r="N30" s="11"/>
    </row>
    <row r="31" spans="1:23" x14ac:dyDescent="0.25">
      <c r="A31" s="6" t="s">
        <v>3</v>
      </c>
      <c r="B31" s="2">
        <v>50.9</v>
      </c>
      <c r="C31" s="2">
        <v>51</v>
      </c>
      <c r="D31" s="2">
        <v>50.9</v>
      </c>
      <c r="E31" s="2">
        <v>50.9</v>
      </c>
      <c r="F31" s="2">
        <v>50.8</v>
      </c>
      <c r="G31" s="2">
        <v>50.7</v>
      </c>
      <c r="H31" s="2">
        <v>50.9</v>
      </c>
      <c r="I31" s="2">
        <v>50.8</v>
      </c>
      <c r="J31" s="2">
        <v>50.9</v>
      </c>
      <c r="K31" s="2">
        <v>50.8</v>
      </c>
      <c r="L31" s="44">
        <v>100</v>
      </c>
      <c r="M31" s="11"/>
      <c r="N31" s="11"/>
    </row>
    <row r="32" spans="1:23" x14ac:dyDescent="0.25">
      <c r="A32" s="6" t="s">
        <v>4</v>
      </c>
      <c r="B32" s="2">
        <v>62.2</v>
      </c>
      <c r="C32" s="2">
        <v>62.5</v>
      </c>
      <c r="D32" s="2">
        <v>61.8</v>
      </c>
      <c r="E32" s="2">
        <v>61.7</v>
      </c>
      <c r="F32" s="2">
        <v>61.8</v>
      </c>
      <c r="G32" s="2">
        <v>61.7</v>
      </c>
      <c r="H32" s="2">
        <v>61.3</v>
      </c>
      <c r="I32" s="2">
        <v>62.3</v>
      </c>
      <c r="J32" s="2">
        <v>61.7</v>
      </c>
      <c r="K32" s="2">
        <v>61.4</v>
      </c>
      <c r="L32" s="44">
        <v>100</v>
      </c>
      <c r="M32" s="11"/>
      <c r="N32" s="11"/>
    </row>
    <row r="33" spans="1:14" x14ac:dyDescent="0.25">
      <c r="A33" s="6" t="s">
        <v>5</v>
      </c>
      <c r="B33" s="2">
        <v>71.099999999999994</v>
      </c>
      <c r="C33" s="2">
        <v>71.2</v>
      </c>
      <c r="D33" s="2">
        <v>71.099999999999994</v>
      </c>
      <c r="E33" s="2">
        <v>71.2</v>
      </c>
      <c r="F33" s="2">
        <v>71.599999999999994</v>
      </c>
      <c r="G33" s="2">
        <v>71.3</v>
      </c>
      <c r="H33" s="2">
        <v>71.599999999999994</v>
      </c>
      <c r="I33" s="2">
        <v>71.599999999999994</v>
      </c>
      <c r="J33" s="2">
        <v>71.599999999999994</v>
      </c>
      <c r="K33" s="2">
        <v>71.5</v>
      </c>
      <c r="L33" s="44">
        <v>100</v>
      </c>
      <c r="M33" s="11"/>
      <c r="N33" s="11"/>
    </row>
    <row r="34" spans="1:14" x14ac:dyDescent="0.25">
      <c r="A34" s="6" t="s">
        <v>6</v>
      </c>
      <c r="B34" s="2">
        <v>80.900000000000006</v>
      </c>
      <c r="C34" s="2">
        <v>80.8</v>
      </c>
      <c r="D34" s="2">
        <v>80.599999999999994</v>
      </c>
      <c r="E34" s="2">
        <v>80.8</v>
      </c>
      <c r="F34" s="2">
        <v>80.900000000000006</v>
      </c>
      <c r="G34" s="2">
        <v>80.8</v>
      </c>
      <c r="H34" s="2">
        <v>80.7</v>
      </c>
      <c r="I34" s="2">
        <v>80.8</v>
      </c>
      <c r="J34" s="2">
        <v>80.7</v>
      </c>
      <c r="K34" s="2">
        <v>80.8</v>
      </c>
      <c r="L34" s="44">
        <v>100</v>
      </c>
      <c r="M34" s="11"/>
      <c r="N34" s="11"/>
    </row>
    <row r="35" spans="1:14" ht="15.75" thickBot="1" x14ac:dyDescent="0.3">
      <c r="A35" s="7" t="s">
        <v>7</v>
      </c>
      <c r="B35" s="8">
        <v>90</v>
      </c>
      <c r="C35" s="8">
        <v>90</v>
      </c>
      <c r="D35" s="8">
        <v>89.9</v>
      </c>
      <c r="E35" s="8">
        <v>89.8</v>
      </c>
      <c r="F35" s="8">
        <v>89.7</v>
      </c>
      <c r="G35" s="8">
        <v>89.9</v>
      </c>
      <c r="H35" s="8">
        <v>89.9</v>
      </c>
      <c r="I35" s="8">
        <v>89.9</v>
      </c>
      <c r="J35" s="8">
        <v>89.9</v>
      </c>
      <c r="K35" s="8">
        <v>89.7</v>
      </c>
      <c r="L35" s="45">
        <v>100</v>
      </c>
      <c r="M35" s="11"/>
      <c r="N35" s="11"/>
    </row>
    <row r="36" spans="1:14" ht="15.75" thickBot="1" x14ac:dyDescent="0.3">
      <c r="M36" s="11"/>
      <c r="N36" s="11"/>
    </row>
    <row r="37" spans="1:14" x14ac:dyDescent="0.25">
      <c r="A37" s="16" t="s">
        <v>13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8"/>
      <c r="M37" s="41"/>
      <c r="N37" s="11"/>
    </row>
    <row r="38" spans="1:14" x14ac:dyDescent="0.25">
      <c r="A38" s="4"/>
      <c r="B38" s="3">
        <v>1</v>
      </c>
      <c r="C38" s="3">
        <v>2</v>
      </c>
      <c r="D38" s="3">
        <v>3</v>
      </c>
      <c r="E38" s="3">
        <v>4</v>
      </c>
      <c r="F38" s="3">
        <v>5</v>
      </c>
      <c r="G38" s="3">
        <v>6</v>
      </c>
      <c r="H38" s="3">
        <v>7</v>
      </c>
      <c r="I38" s="3">
        <v>8</v>
      </c>
      <c r="J38" s="3">
        <v>9</v>
      </c>
      <c r="K38" s="3">
        <v>10</v>
      </c>
      <c r="L38" s="5" t="s">
        <v>9</v>
      </c>
      <c r="M38" s="11"/>
      <c r="N38" s="42"/>
    </row>
    <row r="39" spans="1:14" x14ac:dyDescent="0.25">
      <c r="A39" s="6" t="s">
        <v>0</v>
      </c>
      <c r="B39" s="2">
        <v>11.9</v>
      </c>
      <c r="C39" s="2">
        <v>11.9</v>
      </c>
      <c r="D39" s="2">
        <v>11.9</v>
      </c>
      <c r="E39" s="2">
        <v>12</v>
      </c>
      <c r="F39" s="2">
        <v>11.8</v>
      </c>
      <c r="G39" s="2">
        <v>12.2</v>
      </c>
      <c r="H39" s="2">
        <v>11.9</v>
      </c>
      <c r="I39" s="2">
        <v>11.5</v>
      </c>
      <c r="J39" s="2">
        <v>11.9</v>
      </c>
      <c r="K39" s="2">
        <v>11.8</v>
      </c>
      <c r="L39" s="44">
        <v>100</v>
      </c>
      <c r="M39" s="11"/>
      <c r="N39" s="11"/>
    </row>
    <row r="40" spans="1:14" x14ac:dyDescent="0.25">
      <c r="A40" s="6" t="s">
        <v>1</v>
      </c>
      <c r="B40" s="2">
        <v>19.3</v>
      </c>
      <c r="C40" s="2">
        <v>19.399999999999999</v>
      </c>
      <c r="D40" s="2">
        <v>19.3</v>
      </c>
      <c r="E40" s="2">
        <v>19.399999999999999</v>
      </c>
      <c r="F40" s="2">
        <v>19.399999999999999</v>
      </c>
      <c r="G40" s="2">
        <v>19.399999999999999</v>
      </c>
      <c r="H40" s="2">
        <v>19.399999999999999</v>
      </c>
      <c r="I40" s="2">
        <v>19.3</v>
      </c>
      <c r="J40" s="2">
        <v>19.399999999999999</v>
      </c>
      <c r="K40" s="2">
        <v>19.399999999999999</v>
      </c>
      <c r="L40" s="44">
        <v>100</v>
      </c>
      <c r="M40" s="11"/>
      <c r="N40" s="11"/>
    </row>
    <row r="41" spans="1:14" x14ac:dyDescent="0.25">
      <c r="A41" s="6" t="s">
        <v>8</v>
      </c>
      <c r="B41" s="2">
        <v>29.5</v>
      </c>
      <c r="C41" s="2">
        <v>29.1</v>
      </c>
      <c r="D41" s="2">
        <v>29.5</v>
      </c>
      <c r="E41" s="2">
        <v>29.3</v>
      </c>
      <c r="F41" s="2">
        <v>29</v>
      </c>
      <c r="G41" s="2">
        <v>29.4</v>
      </c>
      <c r="H41" s="2">
        <v>29.5</v>
      </c>
      <c r="I41" s="2">
        <v>29.5</v>
      </c>
      <c r="J41" s="2">
        <v>29.4</v>
      </c>
      <c r="K41" s="2">
        <v>29.3</v>
      </c>
      <c r="L41" s="44">
        <v>100</v>
      </c>
      <c r="M41" s="11"/>
      <c r="N41" s="11"/>
    </row>
    <row r="42" spans="1:14" x14ac:dyDescent="0.25">
      <c r="A42" s="6" t="s">
        <v>2</v>
      </c>
      <c r="B42" s="2">
        <v>41.2</v>
      </c>
      <c r="C42" s="2">
        <v>41.1</v>
      </c>
      <c r="D42" s="2">
        <v>41.3</v>
      </c>
      <c r="E42" s="2">
        <v>41.2</v>
      </c>
      <c r="F42" s="2">
        <v>41.2</v>
      </c>
      <c r="G42" s="2">
        <v>41.2</v>
      </c>
      <c r="H42" s="2">
        <v>41.2</v>
      </c>
      <c r="I42" s="2">
        <v>41.2</v>
      </c>
      <c r="J42" s="2">
        <v>41.2</v>
      </c>
      <c r="K42" s="2">
        <v>41.2</v>
      </c>
      <c r="L42" s="44">
        <v>100</v>
      </c>
      <c r="M42" s="11"/>
      <c r="N42" s="11"/>
    </row>
    <row r="43" spans="1:14" x14ac:dyDescent="0.25">
      <c r="A43" s="6" t="s">
        <v>3</v>
      </c>
      <c r="B43" s="2">
        <v>51.7</v>
      </c>
      <c r="C43" s="2">
        <v>51.8</v>
      </c>
      <c r="D43" s="2">
        <v>51.8</v>
      </c>
      <c r="E43" s="2">
        <v>51.8</v>
      </c>
      <c r="F43" s="2">
        <v>51.8</v>
      </c>
      <c r="G43" s="2">
        <v>51.9</v>
      </c>
      <c r="H43" s="2">
        <v>51.9</v>
      </c>
      <c r="I43" s="2">
        <v>51.9</v>
      </c>
      <c r="J43" s="2">
        <v>51.9</v>
      </c>
      <c r="K43" s="2">
        <v>51.8</v>
      </c>
      <c r="L43" s="44">
        <v>100</v>
      </c>
      <c r="M43" s="11"/>
      <c r="N43" s="11"/>
    </row>
    <row r="44" spans="1:14" x14ac:dyDescent="0.25">
      <c r="A44" s="6" t="s">
        <v>4</v>
      </c>
      <c r="B44" s="2">
        <v>62.2</v>
      </c>
      <c r="C44" s="2">
        <v>61.7</v>
      </c>
      <c r="D44" s="2">
        <v>61.5</v>
      </c>
      <c r="E44" s="2">
        <v>61.6</v>
      </c>
      <c r="F44" s="2">
        <v>61.7</v>
      </c>
      <c r="G44" s="2">
        <v>61.1</v>
      </c>
      <c r="H44" s="2">
        <v>61.7</v>
      </c>
      <c r="I44" s="2">
        <v>61.6</v>
      </c>
      <c r="J44" s="2">
        <v>61.4</v>
      </c>
      <c r="K44" s="2">
        <v>61.3</v>
      </c>
      <c r="L44" s="44">
        <v>100</v>
      </c>
      <c r="M44" s="11"/>
      <c r="N44" s="11"/>
    </row>
    <row r="45" spans="1:14" x14ac:dyDescent="0.25">
      <c r="A45" s="6" t="s">
        <v>5</v>
      </c>
      <c r="B45" s="2">
        <v>71.8</v>
      </c>
      <c r="C45" s="2">
        <v>72</v>
      </c>
      <c r="D45" s="2">
        <v>71.900000000000006</v>
      </c>
      <c r="E45" s="2">
        <v>71.900000000000006</v>
      </c>
      <c r="F45" s="2">
        <v>71.900000000000006</v>
      </c>
      <c r="G45" s="2">
        <v>71.900000000000006</v>
      </c>
      <c r="H45" s="2">
        <v>71.8</v>
      </c>
      <c r="I45" s="2">
        <v>71.900000000000006</v>
      </c>
      <c r="J45" s="2">
        <v>72</v>
      </c>
      <c r="K45" s="2">
        <v>71.900000000000006</v>
      </c>
      <c r="L45" s="44">
        <v>100</v>
      </c>
      <c r="M45" s="11"/>
      <c r="N45" s="11"/>
    </row>
    <row r="46" spans="1:14" x14ac:dyDescent="0.25">
      <c r="A46" s="6" t="s">
        <v>6</v>
      </c>
      <c r="B46" s="2">
        <v>81.099999999999994</v>
      </c>
      <c r="C46" s="2">
        <v>81.099999999999994</v>
      </c>
      <c r="D46" s="2">
        <v>81.3</v>
      </c>
      <c r="E46" s="2">
        <v>81.400000000000006</v>
      </c>
      <c r="F46" s="2">
        <v>81.099999999999994</v>
      </c>
      <c r="G46" s="2">
        <v>81.099999999999994</v>
      </c>
      <c r="H46" s="2">
        <v>81.2</v>
      </c>
      <c r="I46" s="2">
        <v>81.2</v>
      </c>
      <c r="J46" s="2">
        <v>81.099999999999994</v>
      </c>
      <c r="K46" s="2">
        <v>81.099999999999994</v>
      </c>
      <c r="L46" s="44">
        <v>100</v>
      </c>
      <c r="M46" s="11"/>
      <c r="N46" s="11"/>
    </row>
    <row r="47" spans="1:14" ht="15.75" thickBot="1" x14ac:dyDescent="0.3">
      <c r="A47" s="7" t="s">
        <v>7</v>
      </c>
      <c r="B47" s="8">
        <v>90.1</v>
      </c>
      <c r="C47" s="8">
        <v>90</v>
      </c>
      <c r="D47" s="8">
        <v>90.1</v>
      </c>
      <c r="E47" s="8">
        <v>90.1</v>
      </c>
      <c r="F47" s="8">
        <v>90.1</v>
      </c>
      <c r="G47" s="8">
        <v>90</v>
      </c>
      <c r="H47" s="8">
        <v>90</v>
      </c>
      <c r="I47" s="8">
        <v>90.1</v>
      </c>
      <c r="J47" s="8">
        <v>90</v>
      </c>
      <c r="K47" s="8">
        <v>90</v>
      </c>
      <c r="L47" s="45">
        <v>100</v>
      </c>
      <c r="M47" s="11"/>
      <c r="N47" s="11"/>
    </row>
    <row r="48" spans="1:14" ht="15.75" thickBot="1" x14ac:dyDescent="0.3">
      <c r="M48" s="11"/>
      <c r="N48" s="11"/>
    </row>
    <row r="49" spans="1:14" x14ac:dyDescent="0.25">
      <c r="A49" s="10" t="s">
        <v>12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3"/>
      <c r="M49" s="41"/>
      <c r="N49" s="11"/>
    </row>
    <row r="50" spans="1:14" x14ac:dyDescent="0.25">
      <c r="A50" s="4"/>
      <c r="B50" s="3">
        <v>1</v>
      </c>
      <c r="C50" s="3">
        <v>2</v>
      </c>
      <c r="D50" s="3">
        <v>3</v>
      </c>
      <c r="E50" s="3">
        <v>4</v>
      </c>
      <c r="F50" s="3">
        <v>5</v>
      </c>
      <c r="G50" s="3">
        <v>6</v>
      </c>
      <c r="H50" s="3">
        <v>7</v>
      </c>
      <c r="I50" s="3">
        <v>8</v>
      </c>
      <c r="J50" s="3">
        <v>9</v>
      </c>
      <c r="K50" s="3">
        <v>10</v>
      </c>
      <c r="L50" s="5" t="s">
        <v>9</v>
      </c>
      <c r="M50" s="11"/>
      <c r="N50" s="42"/>
    </row>
    <row r="51" spans="1:14" x14ac:dyDescent="0.25">
      <c r="A51" s="6" t="s">
        <v>0</v>
      </c>
      <c r="B51" s="2">
        <v>11.9</v>
      </c>
      <c r="C51" s="2">
        <v>13</v>
      </c>
      <c r="D51" s="2">
        <v>12.1</v>
      </c>
      <c r="E51" s="2">
        <v>12</v>
      </c>
      <c r="F51" s="2">
        <v>12.8</v>
      </c>
      <c r="G51" s="2">
        <v>11.8</v>
      </c>
      <c r="H51" s="2">
        <v>12</v>
      </c>
      <c r="I51" s="2">
        <v>13.2</v>
      </c>
      <c r="J51" s="2">
        <v>12.1</v>
      </c>
      <c r="K51" s="2">
        <v>12.7</v>
      </c>
      <c r="L51" s="44">
        <v>100</v>
      </c>
      <c r="M51" s="11"/>
      <c r="N51" s="11"/>
    </row>
    <row r="52" spans="1:14" x14ac:dyDescent="0.25">
      <c r="A52" s="6" t="s">
        <v>1</v>
      </c>
      <c r="B52" s="2">
        <v>19.5</v>
      </c>
      <c r="C52" s="2">
        <v>19.5</v>
      </c>
      <c r="D52" s="2">
        <v>19.5</v>
      </c>
      <c r="E52" s="2">
        <v>19.5</v>
      </c>
      <c r="F52" s="2">
        <v>19.5</v>
      </c>
      <c r="G52" s="2">
        <v>19.399999999999999</v>
      </c>
      <c r="H52" s="2">
        <v>19.5</v>
      </c>
      <c r="I52" s="2">
        <v>19.5</v>
      </c>
      <c r="J52" s="2">
        <v>19.5</v>
      </c>
      <c r="K52" s="2">
        <v>19.5</v>
      </c>
      <c r="L52" s="44">
        <v>100</v>
      </c>
      <c r="M52" s="11"/>
      <c r="N52" s="11"/>
    </row>
    <row r="53" spans="1:14" x14ac:dyDescent="0.25">
      <c r="A53" s="6" t="s">
        <v>8</v>
      </c>
      <c r="B53" s="2">
        <v>29.2</v>
      </c>
      <c r="C53" s="2">
        <v>29.3</v>
      </c>
      <c r="D53" s="2">
        <v>29.1</v>
      </c>
      <c r="E53" s="2">
        <v>29.2</v>
      </c>
      <c r="F53" s="2">
        <v>29.1</v>
      </c>
      <c r="G53" s="2">
        <v>29.2</v>
      </c>
      <c r="H53" s="2">
        <v>29.4</v>
      </c>
      <c r="I53" s="2">
        <v>29.3</v>
      </c>
      <c r="J53" s="2">
        <v>29.2</v>
      </c>
      <c r="K53" s="2">
        <v>29.3</v>
      </c>
      <c r="L53" s="44">
        <v>100</v>
      </c>
      <c r="M53" s="11"/>
      <c r="N53" s="11"/>
    </row>
    <row r="54" spans="1:14" x14ac:dyDescent="0.25">
      <c r="A54" s="6" t="s">
        <v>2</v>
      </c>
      <c r="B54" s="2">
        <v>41</v>
      </c>
      <c r="C54" s="2">
        <v>41.1</v>
      </c>
      <c r="D54" s="2">
        <v>41.1</v>
      </c>
      <c r="E54" s="2">
        <v>41</v>
      </c>
      <c r="F54" s="2">
        <v>41.1</v>
      </c>
      <c r="G54" s="2">
        <v>41</v>
      </c>
      <c r="H54" s="2">
        <v>41.1</v>
      </c>
      <c r="I54" s="2">
        <v>41.1</v>
      </c>
      <c r="J54" s="2">
        <v>41</v>
      </c>
      <c r="K54" s="2">
        <v>41.1</v>
      </c>
      <c r="L54" s="44">
        <v>100</v>
      </c>
      <c r="M54" s="11"/>
      <c r="N54" s="11"/>
    </row>
    <row r="55" spans="1:14" x14ac:dyDescent="0.25">
      <c r="A55" s="6" t="s">
        <v>3</v>
      </c>
      <c r="B55" s="2">
        <v>51.9</v>
      </c>
      <c r="C55" s="2">
        <v>51.9</v>
      </c>
      <c r="D55" s="2">
        <v>51.9</v>
      </c>
      <c r="E55" s="2">
        <v>51.9</v>
      </c>
      <c r="F55" s="2">
        <v>51.9</v>
      </c>
      <c r="G55" s="2">
        <v>51.9</v>
      </c>
      <c r="H55" s="2">
        <v>51.9</v>
      </c>
      <c r="I55" s="2">
        <v>51.9</v>
      </c>
      <c r="J55" s="2">
        <v>51.9</v>
      </c>
      <c r="K55" s="2">
        <v>51.9</v>
      </c>
      <c r="L55" s="44">
        <v>100</v>
      </c>
      <c r="M55" s="11"/>
      <c r="N55" s="11"/>
    </row>
    <row r="56" spans="1:14" x14ac:dyDescent="0.25">
      <c r="A56" s="6" t="s">
        <v>4</v>
      </c>
      <c r="B56" s="2">
        <v>62</v>
      </c>
      <c r="C56" s="2">
        <v>62</v>
      </c>
      <c r="D56" s="2">
        <v>62</v>
      </c>
      <c r="E56" s="2">
        <v>62</v>
      </c>
      <c r="F56" s="2">
        <v>61.9</v>
      </c>
      <c r="G56" s="2">
        <v>61.9</v>
      </c>
      <c r="H56" s="2">
        <v>62</v>
      </c>
      <c r="I56" s="2">
        <v>61.8</v>
      </c>
      <c r="J56" s="2">
        <v>61.9</v>
      </c>
      <c r="K56" s="2">
        <v>62</v>
      </c>
      <c r="L56" s="44">
        <v>100</v>
      </c>
      <c r="M56" s="11"/>
      <c r="N56" s="11"/>
    </row>
    <row r="57" spans="1:14" x14ac:dyDescent="0.25">
      <c r="A57" s="6" t="s">
        <v>5</v>
      </c>
      <c r="B57" s="2">
        <v>71.7</v>
      </c>
      <c r="C57" s="2">
        <v>71.8</v>
      </c>
      <c r="D57" s="2">
        <v>71.8</v>
      </c>
      <c r="E57" s="2">
        <v>71.7</v>
      </c>
      <c r="F57" s="2">
        <v>71.8</v>
      </c>
      <c r="G57" s="2">
        <v>71.8</v>
      </c>
      <c r="H57" s="2">
        <v>71.8</v>
      </c>
      <c r="I57" s="2">
        <v>71.8</v>
      </c>
      <c r="J57" s="2">
        <v>71.8</v>
      </c>
      <c r="K57" s="2">
        <v>71.8</v>
      </c>
      <c r="L57" s="44">
        <v>100</v>
      </c>
      <c r="M57" s="11"/>
      <c r="N57" s="11"/>
    </row>
    <row r="58" spans="1:14" x14ac:dyDescent="0.25">
      <c r="A58" s="6" t="s">
        <v>6</v>
      </c>
      <c r="B58" s="2">
        <v>80.900000000000006</v>
      </c>
      <c r="C58" s="2">
        <v>80.8</v>
      </c>
      <c r="D58" s="2">
        <v>80.900000000000006</v>
      </c>
      <c r="E58" s="2">
        <v>80.900000000000006</v>
      </c>
      <c r="F58" s="2">
        <v>81</v>
      </c>
      <c r="G58" s="2">
        <v>80.900000000000006</v>
      </c>
      <c r="H58" s="2">
        <v>80.8</v>
      </c>
      <c r="I58" s="2">
        <v>80.900000000000006</v>
      </c>
      <c r="J58" s="2">
        <v>80.8</v>
      </c>
      <c r="K58" s="2">
        <v>80.900000000000006</v>
      </c>
      <c r="L58" s="44">
        <v>100</v>
      </c>
      <c r="M58" s="11"/>
      <c r="N58" s="11"/>
    </row>
    <row r="59" spans="1:14" ht="15.75" thickBot="1" x14ac:dyDescent="0.3">
      <c r="A59" s="7" t="s">
        <v>7</v>
      </c>
      <c r="B59" s="8">
        <v>89.8</v>
      </c>
      <c r="C59" s="8">
        <v>90.4</v>
      </c>
      <c r="D59" s="8">
        <v>90</v>
      </c>
      <c r="E59" s="8">
        <v>90.2</v>
      </c>
      <c r="F59" s="8">
        <v>90.2</v>
      </c>
      <c r="G59" s="8">
        <v>90.1</v>
      </c>
      <c r="H59" s="8">
        <v>90.1</v>
      </c>
      <c r="I59" s="8">
        <v>90.1</v>
      </c>
      <c r="J59" s="8">
        <v>89.8</v>
      </c>
      <c r="K59" s="8">
        <v>90.2</v>
      </c>
      <c r="L59" s="45">
        <v>100</v>
      </c>
      <c r="M59" s="11"/>
      <c r="N59" s="11"/>
    </row>
    <row r="62" spans="1:14" x14ac:dyDescent="0.25">
      <c r="L62" s="9"/>
    </row>
  </sheetData>
  <mergeCells count="5">
    <mergeCell ref="A49:L49"/>
    <mergeCell ref="A37:L37"/>
    <mergeCell ref="A25:L25"/>
    <mergeCell ref="A13:L13"/>
    <mergeCell ref="A1:L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opLeftCell="A40" zoomScaleNormal="100" workbookViewId="0">
      <selection activeCell="O53" sqref="O53:O61"/>
    </sheetView>
  </sheetViews>
  <sheetFormatPr defaultRowHeight="15" x14ac:dyDescent="0.25"/>
  <cols>
    <col min="12" max="12" width="20.140625" customWidth="1"/>
    <col min="13" max="13" width="18.5703125" customWidth="1"/>
    <col min="14" max="14" width="21.85546875" customWidth="1"/>
    <col min="15" max="15" width="21.28515625" customWidth="1"/>
  </cols>
  <sheetData>
    <row r="1" spans="1:17" ht="15" customHeight="1" x14ac:dyDescent="0.25">
      <c r="A1" s="32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7" ht="15.75" customHeight="1" thickBo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7" x14ac:dyDescent="0.25">
      <c r="A3" s="24" t="s">
        <v>18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38"/>
    </row>
    <row r="4" spans="1:17" x14ac:dyDescent="0.25">
      <c r="A4" s="4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 t="s">
        <v>24</v>
      </c>
      <c r="M4" s="3" t="s">
        <v>17</v>
      </c>
      <c r="N4" s="3" t="s">
        <v>19</v>
      </c>
      <c r="O4" s="39" t="s">
        <v>10</v>
      </c>
    </row>
    <row r="5" spans="1:17" x14ac:dyDescent="0.25">
      <c r="A5" s="6" t="s">
        <v>0</v>
      </c>
      <c r="B5" s="2">
        <v>12.3</v>
      </c>
      <c r="C5" s="2">
        <v>12.9</v>
      </c>
      <c r="D5" s="2">
        <v>12.8</v>
      </c>
      <c r="E5" s="2">
        <v>13</v>
      </c>
      <c r="F5" s="2">
        <v>12.3</v>
      </c>
      <c r="G5" s="2">
        <v>13</v>
      </c>
      <c r="H5" s="2">
        <v>12.8</v>
      </c>
      <c r="I5" s="2">
        <v>13</v>
      </c>
      <c r="J5" s="2">
        <v>12.8</v>
      </c>
      <c r="K5" s="2">
        <v>13</v>
      </c>
      <c r="L5" s="30">
        <v>10</v>
      </c>
      <c r="M5" s="34">
        <f>((ABS(B5-L5))+(ABS(C5-L5))+(ABS(D5-L5))+(ABS(E5-L5))+(ABS(F5-L5))+(ABS(G5-L5))+(ABS(H5-L5))+(ABS(I5-L5))+(ABS(J5-L5))+(ABS(K5-L5)))/10</f>
        <v>2.7900000000000005</v>
      </c>
      <c r="N5" s="34">
        <f>(M5/L5)*100</f>
        <v>27.900000000000002</v>
      </c>
      <c r="O5" s="19">
        <f>100-N5</f>
        <v>72.099999999999994</v>
      </c>
      <c r="Q5" s="9"/>
    </row>
    <row r="6" spans="1:17" x14ac:dyDescent="0.25">
      <c r="A6" s="6" t="s">
        <v>1</v>
      </c>
      <c r="B6" s="2">
        <v>20</v>
      </c>
      <c r="C6" s="2">
        <v>19.899999999999999</v>
      </c>
      <c r="D6" s="2">
        <v>20</v>
      </c>
      <c r="E6" s="2">
        <v>20</v>
      </c>
      <c r="F6" s="2">
        <v>20</v>
      </c>
      <c r="G6" s="2">
        <v>20</v>
      </c>
      <c r="H6" s="2">
        <v>20</v>
      </c>
      <c r="I6" s="2">
        <v>20</v>
      </c>
      <c r="J6" s="2">
        <v>20</v>
      </c>
      <c r="K6" s="2">
        <v>20</v>
      </c>
      <c r="L6" s="30">
        <v>20</v>
      </c>
      <c r="M6" s="34">
        <f>((ABS(B6-L6))+(ABS(C6-L6))+(ABS(D6-L6))+(ABS(E6-L6))+(ABS(F6-L6))+(ABS(G6-L6))+(ABS(H6-L6))+(ABS(I6-L6))+(ABS(J6-L6))+(ABS(K6-L6)))/10</f>
        <v>1.0000000000000142E-2</v>
      </c>
      <c r="N6" s="34">
        <f>(M6/L6)*100</f>
        <v>5.0000000000000717E-2</v>
      </c>
      <c r="O6" s="19">
        <f>100-N6</f>
        <v>99.95</v>
      </c>
    </row>
    <row r="7" spans="1:17" x14ac:dyDescent="0.25">
      <c r="A7" s="6" t="s">
        <v>8</v>
      </c>
      <c r="B7" s="2">
        <v>31</v>
      </c>
      <c r="C7" s="2">
        <v>31</v>
      </c>
      <c r="D7" s="2">
        <v>31</v>
      </c>
      <c r="E7" s="2">
        <v>31.7</v>
      </c>
      <c r="F7" s="2">
        <v>31</v>
      </c>
      <c r="G7" s="2">
        <v>31.2</v>
      </c>
      <c r="H7" s="2">
        <v>0</v>
      </c>
      <c r="I7" s="2">
        <v>0</v>
      </c>
      <c r="J7" s="2">
        <v>0</v>
      </c>
      <c r="K7" s="2">
        <v>31</v>
      </c>
      <c r="L7" s="30">
        <v>30</v>
      </c>
      <c r="M7" s="34">
        <f>((ABS(B7-L7))+(ABS(C7-L7))+(ABS(D7-L7))+(ABS(E7-L7))+(ABS(F7-L7))+(ABS(G7-L7))+(ABS(K7-L7)))/7</f>
        <v>1.1285714285714283</v>
      </c>
      <c r="N7" s="34">
        <f>(M7/L7)*100</f>
        <v>3.7619047619047614</v>
      </c>
      <c r="O7" s="19">
        <f t="shared" ref="O7:O13" si="0">100-N7</f>
        <v>96.238095238095241</v>
      </c>
    </row>
    <row r="8" spans="1:17" x14ac:dyDescent="0.25">
      <c r="A8" s="6" t="s">
        <v>2</v>
      </c>
      <c r="B8" s="2">
        <v>40</v>
      </c>
      <c r="C8" s="2">
        <v>0</v>
      </c>
      <c r="D8" s="2">
        <v>40.5</v>
      </c>
      <c r="E8" s="2">
        <v>40</v>
      </c>
      <c r="F8" s="2">
        <v>0</v>
      </c>
      <c r="G8" s="2">
        <v>0</v>
      </c>
      <c r="H8" s="2">
        <v>40</v>
      </c>
      <c r="I8" s="2">
        <v>0</v>
      </c>
      <c r="J8" s="2">
        <v>0</v>
      </c>
      <c r="K8" s="2">
        <v>0</v>
      </c>
      <c r="L8" s="30">
        <v>40</v>
      </c>
      <c r="M8" s="34">
        <f>((ABS(B8-L8))+(ABS(D8-L8))+(ABS(E8-L8))+(ABS(H8-L8)))/4</f>
        <v>0.125</v>
      </c>
      <c r="N8" s="34">
        <f>(M8/L8)*100</f>
        <v>0.3125</v>
      </c>
      <c r="O8" s="19">
        <f t="shared" si="0"/>
        <v>99.6875</v>
      </c>
    </row>
    <row r="9" spans="1:17" x14ac:dyDescent="0.25">
      <c r="A9" s="6" t="s">
        <v>3</v>
      </c>
      <c r="B9" s="2">
        <v>49</v>
      </c>
      <c r="C9" s="2">
        <v>49</v>
      </c>
      <c r="D9" s="2">
        <v>49</v>
      </c>
      <c r="E9" s="2">
        <v>49</v>
      </c>
      <c r="F9" s="2">
        <v>49</v>
      </c>
      <c r="G9" s="2">
        <v>49</v>
      </c>
      <c r="H9" s="2">
        <v>49</v>
      </c>
      <c r="I9" s="2">
        <v>49</v>
      </c>
      <c r="J9" s="2">
        <v>49</v>
      </c>
      <c r="K9" s="2">
        <v>49</v>
      </c>
      <c r="L9" s="30">
        <v>50</v>
      </c>
      <c r="M9" s="34">
        <f>((ABS(B9-L9))+(ABS(C9-L9))+(ABS(D9-L9))+(ABS(E9-L9))+(ABS(F9-L9))+(ABS(G9-L9))+(ABS(H9-L9))+(ABS(I9-L9))+(ABS(J9-L9))+(ABS(K9-L9)))/10</f>
        <v>1</v>
      </c>
      <c r="N9" s="34">
        <f>(M9/L9)*100</f>
        <v>2</v>
      </c>
      <c r="O9" s="19">
        <f t="shared" si="0"/>
        <v>98</v>
      </c>
      <c r="P9" s="37"/>
    </row>
    <row r="10" spans="1:17" x14ac:dyDescent="0.25">
      <c r="A10" s="6" t="s">
        <v>4</v>
      </c>
      <c r="B10" s="2">
        <v>59</v>
      </c>
      <c r="C10" s="2">
        <v>59.2</v>
      </c>
      <c r="D10" s="2">
        <v>59.2</v>
      </c>
      <c r="E10" s="2">
        <v>59.5</v>
      </c>
      <c r="F10" s="2">
        <v>59</v>
      </c>
      <c r="G10" s="2">
        <v>59.2</v>
      </c>
      <c r="H10" s="2">
        <v>59</v>
      </c>
      <c r="I10" s="2">
        <v>59</v>
      </c>
      <c r="J10" s="2">
        <v>59</v>
      </c>
      <c r="K10" s="2">
        <v>59</v>
      </c>
      <c r="L10" s="30">
        <v>60</v>
      </c>
      <c r="M10" s="34">
        <f>((ABS(B10-L10))+(ABS(C10-L10))+(ABS(D10-L10))+(ABS(E10-L10))+(ABS(F10-L10))+(ABS(G10-L10))+(ABS(H10-L10))+(ABS(I10-L10))+(ABS(J10-L10))+(ABS(K10-L10)))/10</f>
        <v>0.88999999999999913</v>
      </c>
      <c r="N10" s="34">
        <f>(M10/L10)*100</f>
        <v>1.4833333333333318</v>
      </c>
      <c r="O10" s="19">
        <f t="shared" si="0"/>
        <v>98.516666666666666</v>
      </c>
    </row>
    <row r="11" spans="1:17" x14ac:dyDescent="0.25">
      <c r="A11" s="6" t="s">
        <v>5</v>
      </c>
      <c r="B11" s="2">
        <v>68</v>
      </c>
      <c r="C11" s="2">
        <v>68</v>
      </c>
      <c r="D11" s="2">
        <v>68</v>
      </c>
      <c r="E11" s="2">
        <v>68</v>
      </c>
      <c r="F11" s="2">
        <v>68.5</v>
      </c>
      <c r="G11" s="2">
        <v>68</v>
      </c>
      <c r="H11" s="2">
        <v>68</v>
      </c>
      <c r="I11" s="2">
        <v>68.5</v>
      </c>
      <c r="J11" s="2">
        <v>68.5</v>
      </c>
      <c r="K11" s="2">
        <v>68</v>
      </c>
      <c r="L11" s="30">
        <v>70</v>
      </c>
      <c r="M11" s="34">
        <f>((ABS(B11-L11))+(ABS(C11-L11))+(ABS(D11-L11))+(ABS(E11-L11))+(ABS(F11-L11))+(ABS(G11-L11))+(ABS(H11-L11))+(ABS(I11-L11))+(ABS(J11-L11))+(ABS(K11-L11)))/10</f>
        <v>1.85</v>
      </c>
      <c r="N11" s="34">
        <f>(M11/L11)*100</f>
        <v>2.6428571428571428</v>
      </c>
      <c r="O11" s="19">
        <f t="shared" si="0"/>
        <v>97.357142857142861</v>
      </c>
    </row>
    <row r="12" spans="1:17" x14ac:dyDescent="0.25">
      <c r="A12" s="6" t="s">
        <v>6</v>
      </c>
      <c r="B12" s="2">
        <v>79</v>
      </c>
      <c r="C12" s="2">
        <v>79</v>
      </c>
      <c r="D12" s="2">
        <v>79</v>
      </c>
      <c r="E12" s="2">
        <v>79</v>
      </c>
      <c r="F12" s="2">
        <v>79</v>
      </c>
      <c r="G12" s="2">
        <v>79</v>
      </c>
      <c r="H12" s="2">
        <v>79</v>
      </c>
      <c r="I12" s="2">
        <v>79</v>
      </c>
      <c r="J12" s="2">
        <v>79</v>
      </c>
      <c r="K12" s="2">
        <v>79</v>
      </c>
      <c r="L12" s="30">
        <v>80</v>
      </c>
      <c r="M12" s="34">
        <f>((ABS(B12-L12))+(ABS(C12-L12))+(ABS(D12-L12))+(ABS(E12-L12))+(ABS(F12-L12))+(ABS(G12-L12))+(ABS(H12-L12))+(ABS(I12-L12))+(ABS(J12-L12))+(ABS(K12-L12)))/10</f>
        <v>1</v>
      </c>
      <c r="N12" s="34">
        <f>(M12/L12)*100</f>
        <v>1.25</v>
      </c>
      <c r="O12" s="19">
        <f t="shared" si="0"/>
        <v>98.75</v>
      </c>
    </row>
    <row r="13" spans="1:17" ht="15.75" thickBot="1" x14ac:dyDescent="0.3">
      <c r="A13" s="7" t="s">
        <v>7</v>
      </c>
      <c r="B13" s="8">
        <v>89</v>
      </c>
      <c r="C13" s="8">
        <v>89.5</v>
      </c>
      <c r="D13" s="8">
        <v>91</v>
      </c>
      <c r="E13" s="8">
        <v>90</v>
      </c>
      <c r="F13" s="8">
        <v>89</v>
      </c>
      <c r="G13" s="8">
        <v>89</v>
      </c>
      <c r="H13" s="8">
        <v>0</v>
      </c>
      <c r="I13" s="8">
        <v>90</v>
      </c>
      <c r="J13" s="8">
        <v>89.5</v>
      </c>
      <c r="K13" s="8">
        <v>90</v>
      </c>
      <c r="L13" s="31">
        <v>90</v>
      </c>
      <c r="M13" s="40">
        <f>((ABS(B13-L13))+(ABS(C13-L13))+(ABS(D13-L13))+(ABS(E13-L13))+(ABS(F13-L13))+(ABS(G13-L13))+(ABS(I13-L13))+(ABS(J13-L13))+(ABS(K13-L13)))/9</f>
        <v>0.55555555555555558</v>
      </c>
      <c r="N13" s="40">
        <f>(M13/L13)*100</f>
        <v>0.61728395061728403</v>
      </c>
      <c r="O13" s="20">
        <f t="shared" si="0"/>
        <v>99.382716049382722</v>
      </c>
    </row>
    <row r="14" spans="1:17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7" x14ac:dyDescent="0.25">
      <c r="A15" s="14" t="s">
        <v>20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38"/>
    </row>
    <row r="16" spans="1:17" x14ac:dyDescent="0.25">
      <c r="A16" s="4"/>
      <c r="B16" s="3">
        <v>1</v>
      </c>
      <c r="C16" s="3">
        <v>2</v>
      </c>
      <c r="D16" s="3">
        <v>3</v>
      </c>
      <c r="E16" s="3">
        <v>4</v>
      </c>
      <c r="F16" s="3">
        <v>5</v>
      </c>
      <c r="G16" s="3">
        <v>6</v>
      </c>
      <c r="H16" s="3">
        <v>7</v>
      </c>
      <c r="I16" s="3">
        <v>8</v>
      </c>
      <c r="J16" s="3">
        <v>9</v>
      </c>
      <c r="K16" s="3">
        <v>10</v>
      </c>
      <c r="L16" s="3" t="s">
        <v>24</v>
      </c>
      <c r="M16" s="3" t="s">
        <v>17</v>
      </c>
      <c r="N16" s="3" t="s">
        <v>19</v>
      </c>
      <c r="O16" s="39" t="s">
        <v>10</v>
      </c>
    </row>
    <row r="17" spans="1:16" x14ac:dyDescent="0.25">
      <c r="A17" s="6" t="s">
        <v>0</v>
      </c>
      <c r="B17" s="2">
        <v>12</v>
      </c>
      <c r="C17" s="2">
        <v>12</v>
      </c>
      <c r="D17" s="2">
        <v>12</v>
      </c>
      <c r="E17" s="2">
        <v>12</v>
      </c>
      <c r="F17" s="2">
        <v>12</v>
      </c>
      <c r="G17" s="2">
        <v>12</v>
      </c>
      <c r="H17" s="2">
        <v>12</v>
      </c>
      <c r="I17" s="2">
        <v>12</v>
      </c>
      <c r="J17" s="2">
        <v>12</v>
      </c>
      <c r="K17" s="2">
        <v>12</v>
      </c>
      <c r="L17" s="30">
        <v>10</v>
      </c>
      <c r="M17" s="34">
        <f>((ABS(B17-L17))+(ABS(C17-L17))+(ABS(D17-L17))+(ABS(E17-L17))+(ABS(F17-L17))+(ABS(G17-L17))+(ABS(H17-L17))+(ABS(I17-L17))+(ABS(J17-L17))+(ABS(K17-L17)))/10</f>
        <v>2</v>
      </c>
      <c r="N17" s="34">
        <f>(M17/L17)*100</f>
        <v>20</v>
      </c>
      <c r="O17" s="19">
        <f>100-N17</f>
        <v>80</v>
      </c>
    </row>
    <row r="18" spans="1:16" x14ac:dyDescent="0.25">
      <c r="A18" s="6" t="s">
        <v>1</v>
      </c>
      <c r="B18" s="2">
        <v>19.100000000000001</v>
      </c>
      <c r="C18" s="2">
        <v>18.899999999999999</v>
      </c>
      <c r="D18" s="2">
        <v>19.3</v>
      </c>
      <c r="E18" s="2">
        <v>19</v>
      </c>
      <c r="F18" s="2">
        <v>19</v>
      </c>
      <c r="G18" s="2">
        <v>19.3</v>
      </c>
      <c r="H18" s="2">
        <v>19.100000000000001</v>
      </c>
      <c r="I18" s="2">
        <v>19.3</v>
      </c>
      <c r="J18" s="2">
        <v>19</v>
      </c>
      <c r="K18" s="2">
        <v>19.3</v>
      </c>
      <c r="L18" s="30">
        <v>20</v>
      </c>
      <c r="M18" s="34">
        <f>((ABS(B18-L18))+(ABS(C18-L18))+(ABS(D18-L18))+(ABS(E18-L18))+(ABS(F18-L18))+(ABS(G18-L18))+(ABS(H18-L18))+(ABS(I18-L18))+(ABS(J18-L18))+(ABS(K18-L18)))/10</f>
        <v>0.86999999999999955</v>
      </c>
      <c r="N18" s="34">
        <f>(M18/L18)*100</f>
        <v>4.3499999999999979</v>
      </c>
      <c r="O18" s="19">
        <f>100-N18</f>
        <v>95.65</v>
      </c>
    </row>
    <row r="19" spans="1:16" x14ac:dyDescent="0.25">
      <c r="A19" s="6" t="s">
        <v>8</v>
      </c>
      <c r="B19" s="2">
        <v>28</v>
      </c>
      <c r="C19" s="2">
        <v>27.9</v>
      </c>
      <c r="D19" s="2">
        <v>27.9</v>
      </c>
      <c r="E19" s="2">
        <v>27.9</v>
      </c>
      <c r="F19" s="2">
        <v>0</v>
      </c>
      <c r="G19" s="2">
        <v>29</v>
      </c>
      <c r="H19" s="2">
        <v>28.8</v>
      </c>
      <c r="I19" s="2">
        <v>28.8</v>
      </c>
      <c r="J19" s="2">
        <v>28.7</v>
      </c>
      <c r="K19" s="2">
        <v>29</v>
      </c>
      <c r="L19" s="30">
        <v>30</v>
      </c>
      <c r="M19" s="34">
        <f>((ABS(B19-L19))+(ABS(C19-L19))+(ABS(D19-L19))+(ABS(E19-L19))+(ABS(G19-L19))+(ABS(H19-L19))+(ABS(I19-L19))+(ABS(J19-L19))+(ABS(K19-L19)))/9</f>
        <v>1.555555555555556</v>
      </c>
      <c r="N19" s="34">
        <f>(M19/L19)*100</f>
        <v>5.185185185185186</v>
      </c>
      <c r="O19" s="19">
        <f t="shared" ref="O19:O25" si="1">100-N19</f>
        <v>94.81481481481481</v>
      </c>
    </row>
    <row r="20" spans="1:16" x14ac:dyDescent="0.25">
      <c r="A20" s="6" t="s">
        <v>2</v>
      </c>
      <c r="B20" s="2">
        <v>40.1</v>
      </c>
      <c r="C20" s="2">
        <v>40</v>
      </c>
      <c r="D20" s="2">
        <v>40.299999999999997</v>
      </c>
      <c r="E20" s="2">
        <v>40.299999999999997</v>
      </c>
      <c r="F20" s="2">
        <v>40</v>
      </c>
      <c r="G20" s="2">
        <v>40.4</v>
      </c>
      <c r="H20" s="2">
        <v>40</v>
      </c>
      <c r="I20" s="2">
        <v>40.200000000000003</v>
      </c>
      <c r="J20" s="2">
        <v>40</v>
      </c>
      <c r="K20" s="2">
        <v>40.1</v>
      </c>
      <c r="L20" s="30">
        <v>40</v>
      </c>
      <c r="M20" s="34">
        <f>((ABS(B20-L20))+(ABS(C20-L20))+(ABS(D20-L20))+(ABS(E20-L20))+(ABS(F20-L20))+(ABS(G20-L20))+(ABS(H20-L20))+(ABS(I20-L20))+(ABS(J20-L20))+(ABS(K20-L20)))/10</f>
        <v>0.13999999999999985</v>
      </c>
      <c r="N20" s="34">
        <f>(M20/L20)*100</f>
        <v>0.34999999999999964</v>
      </c>
      <c r="O20" s="19">
        <f t="shared" si="1"/>
        <v>99.65</v>
      </c>
    </row>
    <row r="21" spans="1:16" x14ac:dyDescent="0.25">
      <c r="A21" s="6" t="s">
        <v>3</v>
      </c>
      <c r="B21" s="2">
        <v>51</v>
      </c>
      <c r="C21" s="2">
        <v>50.6</v>
      </c>
      <c r="D21" s="2">
        <v>51</v>
      </c>
      <c r="E21" s="2">
        <v>50.3</v>
      </c>
      <c r="F21" s="2">
        <v>50.9</v>
      </c>
      <c r="G21" s="2">
        <v>50.8</v>
      </c>
      <c r="H21" s="2">
        <v>50.9</v>
      </c>
      <c r="I21" s="2">
        <v>50.9</v>
      </c>
      <c r="J21" s="2">
        <v>51</v>
      </c>
      <c r="K21" s="2">
        <v>51</v>
      </c>
      <c r="L21" s="30">
        <v>50</v>
      </c>
      <c r="M21" s="34">
        <f>((ABS(B21-L21))+(ABS(C21-L21))+(ABS(D21-L21))+(ABS(E21-L21))+(ABS(F21-L21))+(ABS(G21-L21))+(ABS(H21-L21))+(ABS(I21-L21))+(ABS(J21-L21))+(ABS(K21-L21)))/10</f>
        <v>0.83999999999999919</v>
      </c>
      <c r="N21" s="34">
        <f>(M21/L21)*100</f>
        <v>1.6799999999999986</v>
      </c>
      <c r="O21" s="19">
        <f t="shared" si="1"/>
        <v>98.320000000000007</v>
      </c>
    </row>
    <row r="22" spans="1:16" x14ac:dyDescent="0.25">
      <c r="A22" s="6" t="s">
        <v>4</v>
      </c>
      <c r="B22" s="2">
        <v>62.1</v>
      </c>
      <c r="C22" s="2">
        <v>62.3</v>
      </c>
      <c r="D22" s="2">
        <v>60.9</v>
      </c>
      <c r="E22" s="2">
        <v>60.7</v>
      </c>
      <c r="F22" s="2">
        <v>60.9</v>
      </c>
      <c r="G22" s="2">
        <v>61</v>
      </c>
      <c r="H22" s="2">
        <v>61.1</v>
      </c>
      <c r="I22" s="2">
        <v>60.8</v>
      </c>
      <c r="J22" s="2">
        <v>60.9</v>
      </c>
      <c r="K22" s="2">
        <v>61.4</v>
      </c>
      <c r="L22" s="30">
        <v>60</v>
      </c>
      <c r="M22" s="34">
        <f>((ABS(B22-L22))+(ABS(C22-L22))+(ABS(D22-L22))+(ABS(E22-L22))+(ABS(F22-L22))+(ABS(G22-L22))+(ABS(H22-L22))+(ABS(I22-L22))+(ABS(J22-L22))+(ABS(K22-L22)))/10</f>
        <v>1.2099999999999995</v>
      </c>
      <c r="N22" s="34">
        <f>(M22/L22)*100</f>
        <v>2.0166666666666657</v>
      </c>
      <c r="O22" s="19">
        <f t="shared" si="1"/>
        <v>97.983333333333334</v>
      </c>
      <c r="P22" s="37"/>
    </row>
    <row r="23" spans="1:16" x14ac:dyDescent="0.25">
      <c r="A23" s="6" t="s">
        <v>5</v>
      </c>
      <c r="B23" s="2">
        <v>71</v>
      </c>
      <c r="C23" s="2">
        <v>71</v>
      </c>
      <c r="D23" s="2">
        <v>71.099999999999994</v>
      </c>
      <c r="E23" s="2">
        <v>70.8</v>
      </c>
      <c r="F23" s="2">
        <v>71.2</v>
      </c>
      <c r="G23" s="2">
        <v>71.5</v>
      </c>
      <c r="H23" s="2">
        <v>71.400000000000006</v>
      </c>
      <c r="I23" s="2">
        <v>71.5</v>
      </c>
      <c r="J23" s="2">
        <v>71.400000000000006</v>
      </c>
      <c r="K23" s="2">
        <v>71.599999999999994</v>
      </c>
      <c r="L23" s="30">
        <v>70</v>
      </c>
      <c r="M23" s="34">
        <f>((ABS(B23-L23))+(ABS(C23-L23))+(ABS(D23-L23))+(ABS(E23-L23))+(ABS(F23-L23))+(ABS(G23-L23))+(ABS(H23-L23))+(ABS(I23-L23))+(ABS(J23-L23))+(ABS(K23-L23)))/10</f>
        <v>1.25</v>
      </c>
      <c r="N23" s="34">
        <f>(M23/L23)*100</f>
        <v>1.7857142857142856</v>
      </c>
      <c r="O23" s="19">
        <f t="shared" si="1"/>
        <v>98.214285714285708</v>
      </c>
    </row>
    <row r="24" spans="1:16" x14ac:dyDescent="0.25">
      <c r="A24" s="6" t="s">
        <v>6</v>
      </c>
      <c r="B24" s="2">
        <v>80.599999999999994</v>
      </c>
      <c r="C24" s="2">
        <v>80.2</v>
      </c>
      <c r="D24" s="2">
        <v>80.2</v>
      </c>
      <c r="E24" s="2">
        <v>80.599999999999994</v>
      </c>
      <c r="F24" s="2">
        <v>80.400000000000006</v>
      </c>
      <c r="G24" s="2">
        <v>80</v>
      </c>
      <c r="H24" s="2">
        <v>80</v>
      </c>
      <c r="I24" s="2">
        <v>80.7</v>
      </c>
      <c r="J24" s="2">
        <v>80.599999999999994</v>
      </c>
      <c r="K24" s="2">
        <v>80.2</v>
      </c>
      <c r="L24" s="30">
        <v>80</v>
      </c>
      <c r="M24" s="34">
        <f>((ABS(B24-L24))+(ABS(C24-L24))+(ABS(D24-L24))+(ABS(E24-L24))+(ABS(F24-L24))+(ABS(G24-L24))+(ABS(H24-L24))+(ABS(I24-L24))+(ABS(J24-L24))+(ABS(K24-L24)))/10</f>
        <v>0.35</v>
      </c>
      <c r="N24" s="34">
        <f>(M24/L24)*100</f>
        <v>0.43749999999999994</v>
      </c>
      <c r="O24" s="19">
        <f t="shared" si="1"/>
        <v>99.5625</v>
      </c>
    </row>
    <row r="25" spans="1:16" ht="15.75" thickBot="1" x14ac:dyDescent="0.3">
      <c r="A25" s="7" t="s">
        <v>7</v>
      </c>
      <c r="B25" s="8">
        <v>90</v>
      </c>
      <c r="C25" s="8">
        <v>89.9</v>
      </c>
      <c r="D25" s="8">
        <v>90</v>
      </c>
      <c r="E25" s="8">
        <v>90.2</v>
      </c>
      <c r="F25" s="8">
        <v>90</v>
      </c>
      <c r="G25" s="8">
        <v>90.2</v>
      </c>
      <c r="H25" s="8">
        <v>90</v>
      </c>
      <c r="I25" s="8">
        <v>90.2</v>
      </c>
      <c r="J25" s="8">
        <v>89.7</v>
      </c>
      <c r="K25" s="8">
        <v>90</v>
      </c>
      <c r="L25" s="31">
        <v>90</v>
      </c>
      <c r="M25" s="40">
        <f>((ABS(B25-L25))+(ABS(C25-L25))+(ABS(D25-L25))+(ABS(E25-L25))+(ABS(F25-L25))+(ABS(G25-L25))+(ABS(H25-L25))+(ABS(I25-L25))+(ABS(J25-L25))+(ABS(K25-L25)))/10</f>
        <v>0.1</v>
      </c>
      <c r="N25" s="40">
        <f>(M25/L25)*100</f>
        <v>0.1111111111111111</v>
      </c>
      <c r="O25" s="20">
        <f t="shared" si="1"/>
        <v>99.888888888888886</v>
      </c>
    </row>
    <row r="26" spans="1:16" ht="15.75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6" x14ac:dyDescent="0.25">
      <c r="A27" s="24" t="s">
        <v>21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38"/>
    </row>
    <row r="28" spans="1:16" x14ac:dyDescent="0.25">
      <c r="A28" s="6"/>
      <c r="B28" s="3">
        <v>1</v>
      </c>
      <c r="C28" s="3">
        <v>2</v>
      </c>
      <c r="D28" s="3">
        <v>3</v>
      </c>
      <c r="E28" s="3">
        <v>4</v>
      </c>
      <c r="F28" s="3">
        <v>5</v>
      </c>
      <c r="G28" s="3">
        <v>6</v>
      </c>
      <c r="H28" s="3">
        <v>7</v>
      </c>
      <c r="I28" s="3">
        <v>8</v>
      </c>
      <c r="J28" s="3">
        <v>9</v>
      </c>
      <c r="K28" s="3">
        <v>10</v>
      </c>
      <c r="L28" s="3" t="s">
        <v>24</v>
      </c>
      <c r="M28" s="3" t="s">
        <v>17</v>
      </c>
      <c r="N28" s="3" t="s">
        <v>19</v>
      </c>
      <c r="O28" s="39" t="s">
        <v>10</v>
      </c>
    </row>
    <row r="29" spans="1:16" x14ac:dyDescent="0.25">
      <c r="A29" s="6" t="s">
        <v>0</v>
      </c>
      <c r="B29" s="2">
        <v>12</v>
      </c>
      <c r="C29" s="2">
        <v>12.5</v>
      </c>
      <c r="D29" s="2">
        <v>12.5</v>
      </c>
      <c r="E29" s="2">
        <v>12.5</v>
      </c>
      <c r="F29" s="2">
        <v>12</v>
      </c>
      <c r="G29" s="2">
        <v>12.5</v>
      </c>
      <c r="H29" s="2">
        <v>12.5</v>
      </c>
      <c r="I29" s="2">
        <v>14</v>
      </c>
      <c r="J29" s="2">
        <v>12</v>
      </c>
      <c r="K29" s="2">
        <v>12.5</v>
      </c>
      <c r="L29" s="30">
        <v>10</v>
      </c>
      <c r="M29" s="34">
        <f>((ABS(B29-L29))+(ABS(C29-L29))+(ABS(D29-L29))+(ABS(E29-L29))+(ABS(F29-L29))+(ABS(G29-L29))+(ABS(H29-L29))+(ABS(I29-L29))+(ABS(J29-L29))+(ABS(K29-L29)))/10</f>
        <v>2.5</v>
      </c>
      <c r="N29" s="34">
        <f>(M29/L29)*100</f>
        <v>25</v>
      </c>
      <c r="O29" s="19">
        <f>100-N29</f>
        <v>75</v>
      </c>
    </row>
    <row r="30" spans="1:16" x14ac:dyDescent="0.25">
      <c r="A30" s="6" t="s">
        <v>1</v>
      </c>
      <c r="B30" s="2">
        <v>19.899999999999999</v>
      </c>
      <c r="C30" s="2">
        <v>19.8</v>
      </c>
      <c r="D30" s="2">
        <v>19.899999999999999</v>
      </c>
      <c r="E30" s="2">
        <v>19.8</v>
      </c>
      <c r="F30" s="2">
        <v>19.899999999999999</v>
      </c>
      <c r="G30" s="2">
        <v>19.899999999999999</v>
      </c>
      <c r="H30" s="2">
        <v>19.899999999999999</v>
      </c>
      <c r="I30" s="2">
        <v>19.899999999999999</v>
      </c>
      <c r="J30" s="2">
        <v>19.899999999999999</v>
      </c>
      <c r="K30" s="2">
        <v>19.899999999999999</v>
      </c>
      <c r="L30" s="30">
        <v>20</v>
      </c>
      <c r="M30" s="34">
        <f>((ABS(B30-L30))+(ABS(C30-L30))+(ABS(D30-L30))+(ABS(E30-L30))+(ABS(F30-L30))+(ABS(G30-L30))+(ABS(H30-L30))+(ABS(I30-L30))+(ABS(J30-L30))+(ABS(K30-L30)))/10</f>
        <v>0.12000000000000099</v>
      </c>
      <c r="N30" s="34">
        <f>(M30/L30)*100</f>
        <v>0.60000000000000497</v>
      </c>
      <c r="O30" s="19">
        <f>100-N30</f>
        <v>99.399999999999991</v>
      </c>
    </row>
    <row r="31" spans="1:16" x14ac:dyDescent="0.25">
      <c r="A31" s="6" t="s">
        <v>8</v>
      </c>
      <c r="B31" s="2">
        <v>28.9</v>
      </c>
      <c r="C31" s="2">
        <v>28.9</v>
      </c>
      <c r="D31" s="2">
        <v>28.8</v>
      </c>
      <c r="E31" s="2">
        <v>29</v>
      </c>
      <c r="F31" s="2">
        <v>28.9</v>
      </c>
      <c r="G31" s="2">
        <v>28.8</v>
      </c>
      <c r="H31" s="2">
        <v>29</v>
      </c>
      <c r="I31" s="2">
        <v>28.9</v>
      </c>
      <c r="J31" s="2">
        <v>28.9</v>
      </c>
      <c r="K31" s="2">
        <v>28.9</v>
      </c>
      <c r="L31" s="30">
        <v>30</v>
      </c>
      <c r="M31" s="34">
        <f>((ABS(B31-L31))+(ABS(C31-L31))+(ABS(D31-L31))+(ABS(E31-L31))+(ABS(F31-L31))+(ABS(G31-L31))+(ABS(H31-L31))+(ABS(I31-L31))+(ABS(J31-L31))+(ABS(K31-L31)))/10</f>
        <v>1.1000000000000008</v>
      </c>
      <c r="N31" s="34">
        <f>(M31/L31)*100</f>
        <v>3.6666666666666696</v>
      </c>
      <c r="O31" s="19">
        <f t="shared" ref="O31:O37" si="2">100-N31</f>
        <v>96.333333333333329</v>
      </c>
    </row>
    <row r="32" spans="1:16" x14ac:dyDescent="0.25">
      <c r="A32" s="6" t="s">
        <v>2</v>
      </c>
      <c r="B32" s="2">
        <v>40.1</v>
      </c>
      <c r="C32" s="2">
        <v>40</v>
      </c>
      <c r="D32" s="2">
        <v>40.1</v>
      </c>
      <c r="E32" s="2">
        <v>40.1</v>
      </c>
      <c r="F32" s="2">
        <v>40.200000000000003</v>
      </c>
      <c r="G32" s="2">
        <v>40.1</v>
      </c>
      <c r="H32" s="2">
        <v>40</v>
      </c>
      <c r="I32" s="2">
        <v>40</v>
      </c>
      <c r="J32" s="2">
        <v>40.1</v>
      </c>
      <c r="K32" s="2">
        <v>40</v>
      </c>
      <c r="L32" s="30">
        <v>40</v>
      </c>
      <c r="M32" s="34">
        <f>((ABS(B32-L32))+(ABS(C32-L32))+(ABS(D32-L32))+(ABS(E32-L32))+(ABS(F32-L32))+(ABS(G32-L32))+(ABS(H32-L32))+(ABS(I32-L32))+(ABS(J32-L32))+(ABS(K32-L32)))/10</f>
        <v>7.0000000000000992E-2</v>
      </c>
      <c r="N32" s="34">
        <f>(M32/L32)*100</f>
        <v>0.17500000000000249</v>
      </c>
      <c r="O32" s="19">
        <f t="shared" si="2"/>
        <v>99.825000000000003</v>
      </c>
    </row>
    <row r="33" spans="1:15" x14ac:dyDescent="0.25">
      <c r="A33" s="6" t="s">
        <v>3</v>
      </c>
      <c r="B33" s="2">
        <v>50.9</v>
      </c>
      <c r="C33" s="2">
        <v>51</v>
      </c>
      <c r="D33" s="2">
        <v>50.9</v>
      </c>
      <c r="E33" s="2">
        <v>50.9</v>
      </c>
      <c r="F33" s="2">
        <v>50.8</v>
      </c>
      <c r="G33" s="2">
        <v>50.7</v>
      </c>
      <c r="H33" s="2">
        <v>50.9</v>
      </c>
      <c r="I33" s="2">
        <v>50.8</v>
      </c>
      <c r="J33" s="2">
        <v>50.9</v>
      </c>
      <c r="K33" s="2">
        <v>50.8</v>
      </c>
      <c r="L33" s="30">
        <v>50</v>
      </c>
      <c r="M33" s="34">
        <f>((ABS(B33-L33))+(ABS(C33-L33))+(ABS(D33-L33))+(ABS(E33-L33))+(ABS(F33-L33))+(ABS(G33-L33))+(ABS(H33-L33))+(ABS(I33-L33))+(ABS(J33-L33))+(ABS(K33-L33)))/10</f>
        <v>0.85999999999999877</v>
      </c>
      <c r="N33" s="34">
        <f>(M33/L33)*100</f>
        <v>1.7199999999999975</v>
      </c>
      <c r="O33" s="19">
        <f t="shared" si="2"/>
        <v>98.28</v>
      </c>
    </row>
    <row r="34" spans="1:15" x14ac:dyDescent="0.25">
      <c r="A34" s="6" t="s">
        <v>4</v>
      </c>
      <c r="B34" s="2">
        <v>62.2</v>
      </c>
      <c r="C34" s="2">
        <v>62.5</v>
      </c>
      <c r="D34" s="2">
        <v>61.8</v>
      </c>
      <c r="E34" s="2">
        <v>61.7</v>
      </c>
      <c r="F34" s="2">
        <v>61.8</v>
      </c>
      <c r="G34" s="2">
        <v>61.7</v>
      </c>
      <c r="H34" s="2">
        <v>61.3</v>
      </c>
      <c r="I34" s="2">
        <v>62.3</v>
      </c>
      <c r="J34" s="2">
        <v>61.7</v>
      </c>
      <c r="K34" s="2">
        <v>61.4</v>
      </c>
      <c r="L34" s="30">
        <v>60</v>
      </c>
      <c r="M34" s="34">
        <f>((ABS(B34-L34))+(ABS(C34-L34))+(ABS(D34-L34))+(ABS(E34-L34))+(ABS(F34-L34))+(ABS(G34-L34))+(ABS(H34-L34))+(ABS(I34-L34))+(ABS(J34-L34))+(ABS(K34-L34)))/10</f>
        <v>1.8399999999999999</v>
      </c>
      <c r="N34" s="34">
        <f>(M34/L34)*100</f>
        <v>3.0666666666666664</v>
      </c>
      <c r="O34" s="19">
        <f t="shared" si="2"/>
        <v>96.933333333333337</v>
      </c>
    </row>
    <row r="35" spans="1:15" x14ac:dyDescent="0.25">
      <c r="A35" s="6" t="s">
        <v>5</v>
      </c>
      <c r="B35" s="2">
        <v>71.099999999999994</v>
      </c>
      <c r="C35" s="2">
        <v>71.2</v>
      </c>
      <c r="D35" s="2">
        <v>71.099999999999994</v>
      </c>
      <c r="E35" s="2">
        <v>71.2</v>
      </c>
      <c r="F35" s="2">
        <v>71.599999999999994</v>
      </c>
      <c r="G35" s="2">
        <v>71.3</v>
      </c>
      <c r="H35" s="2">
        <v>71.599999999999994</v>
      </c>
      <c r="I35" s="2">
        <v>71.599999999999994</v>
      </c>
      <c r="J35" s="2">
        <v>71.599999999999994</v>
      </c>
      <c r="K35" s="2">
        <v>71.5</v>
      </c>
      <c r="L35" s="30">
        <v>70</v>
      </c>
      <c r="M35" s="34">
        <f>((ABS(B35-L35))+(ABS(C35-L35))+(ABS(D35-L35))+(ABS(E35-L35))+(ABS(F35-L35))+(ABS(G35-L35))+(ABS(H35-L35))+(ABS(I35-L35))+(ABS(J35-L35))+(ABS(K35-L35)))/10</f>
        <v>1.3799999999999968</v>
      </c>
      <c r="N35" s="34">
        <f>(M35/L35)*100</f>
        <v>1.9714285714285666</v>
      </c>
      <c r="O35" s="19">
        <f t="shared" si="2"/>
        <v>98.028571428571439</v>
      </c>
    </row>
    <row r="36" spans="1:15" x14ac:dyDescent="0.25">
      <c r="A36" s="6" t="s">
        <v>6</v>
      </c>
      <c r="B36" s="2">
        <v>80.900000000000006</v>
      </c>
      <c r="C36" s="2">
        <v>80.8</v>
      </c>
      <c r="D36" s="2">
        <v>80.599999999999994</v>
      </c>
      <c r="E36" s="2">
        <v>80.8</v>
      </c>
      <c r="F36" s="2">
        <v>80.900000000000006</v>
      </c>
      <c r="G36" s="2">
        <v>80.8</v>
      </c>
      <c r="H36" s="2">
        <v>80.7</v>
      </c>
      <c r="I36" s="2">
        <v>80.8</v>
      </c>
      <c r="J36" s="2">
        <v>80.7</v>
      </c>
      <c r="K36" s="2">
        <v>80.8</v>
      </c>
      <c r="L36" s="30">
        <v>80</v>
      </c>
      <c r="M36" s="34">
        <f>((ABS(B36-L36))+(ABS(C36-L36))+(ABS(D36-L36))+(ABS(E36-L36))+(ABS(F36-L36))+(ABS(G36-L36))+(ABS(H36-L36))+(ABS(I36-L36))+(ABS(J36-L36))+(ABS(K36-L36)))/10</f>
        <v>0.77999999999999969</v>
      </c>
      <c r="N36" s="34">
        <f>(M36/L36)*100</f>
        <v>0.97499999999999964</v>
      </c>
      <c r="O36" s="19">
        <f t="shared" si="2"/>
        <v>99.025000000000006</v>
      </c>
    </row>
    <row r="37" spans="1:15" ht="15.75" thickBot="1" x14ac:dyDescent="0.3">
      <c r="A37" s="7" t="s">
        <v>7</v>
      </c>
      <c r="B37" s="8">
        <v>90</v>
      </c>
      <c r="C37" s="8">
        <v>90</v>
      </c>
      <c r="D37" s="8">
        <v>89.9</v>
      </c>
      <c r="E37" s="8">
        <v>89.8</v>
      </c>
      <c r="F37" s="8">
        <v>89.7</v>
      </c>
      <c r="G37" s="8">
        <v>89.9</v>
      </c>
      <c r="H37" s="8">
        <v>89.9</v>
      </c>
      <c r="I37" s="8">
        <v>89.9</v>
      </c>
      <c r="J37" s="8">
        <v>89.9</v>
      </c>
      <c r="K37" s="8">
        <v>89.7</v>
      </c>
      <c r="L37" s="31">
        <v>90</v>
      </c>
      <c r="M37" s="40">
        <f>((ABS(B37-L37))+(ABS(C37-L37))+(ABS(D37-L37))+(ABS(E37-L37))+(ABS(F37-L37))+(ABS(G37-L37))+(ABS(H37-L37))+(ABS(I37-L37))+(ABS(J37-L37))+(ABS(K37-L37)))/10</f>
        <v>0.12999999999999687</v>
      </c>
      <c r="N37" s="40">
        <f>(M37/L37)*100</f>
        <v>0.14444444444444096</v>
      </c>
      <c r="O37" s="20">
        <f t="shared" si="2"/>
        <v>99.855555555555554</v>
      </c>
    </row>
    <row r="38" spans="1:15" ht="15.75" thickBo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5" x14ac:dyDescent="0.25">
      <c r="A39" s="24" t="s">
        <v>22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8"/>
    </row>
    <row r="40" spans="1:15" x14ac:dyDescent="0.25">
      <c r="A40" s="4"/>
      <c r="B40" s="3">
        <v>1</v>
      </c>
      <c r="C40" s="3">
        <v>2</v>
      </c>
      <c r="D40" s="3">
        <v>3</v>
      </c>
      <c r="E40" s="3">
        <v>4</v>
      </c>
      <c r="F40" s="3">
        <v>5</v>
      </c>
      <c r="G40" s="3">
        <v>6</v>
      </c>
      <c r="H40" s="3">
        <v>7</v>
      </c>
      <c r="I40" s="3">
        <v>8</v>
      </c>
      <c r="J40" s="3">
        <v>9</v>
      </c>
      <c r="K40" s="3">
        <v>10</v>
      </c>
      <c r="L40" s="3" t="s">
        <v>24</v>
      </c>
      <c r="M40" s="3" t="s">
        <v>17</v>
      </c>
      <c r="N40" s="3" t="s">
        <v>19</v>
      </c>
      <c r="O40" s="39" t="s">
        <v>10</v>
      </c>
    </row>
    <row r="41" spans="1:15" x14ac:dyDescent="0.25">
      <c r="A41" s="6" t="s">
        <v>0</v>
      </c>
      <c r="B41" s="2">
        <v>11.9</v>
      </c>
      <c r="C41" s="2">
        <v>11.9</v>
      </c>
      <c r="D41" s="2">
        <v>11.9</v>
      </c>
      <c r="E41" s="2">
        <v>12</v>
      </c>
      <c r="F41" s="2">
        <v>11.8</v>
      </c>
      <c r="G41" s="2">
        <v>12.2</v>
      </c>
      <c r="H41" s="2">
        <v>11.9</v>
      </c>
      <c r="I41" s="2">
        <v>11.5</v>
      </c>
      <c r="J41" s="2">
        <v>11.9</v>
      </c>
      <c r="K41" s="2">
        <v>11.8</v>
      </c>
      <c r="L41" s="30">
        <v>10</v>
      </c>
      <c r="M41" s="34">
        <f>((ABS(B41-L41))+(ABS(C41-L41))+(ABS(D41-L41))+(ABS(E41-L41))+(ABS(F41-L41))+(ABS(G41-L41))+(ABS(H41-L41))+(ABS(I41-L41))+(ABS(J41-L41))+(ABS(K41-L41)))/10</f>
        <v>1.8800000000000001</v>
      </c>
      <c r="N41" s="34">
        <f>(M41/L41)*100</f>
        <v>18.8</v>
      </c>
      <c r="O41" s="19">
        <f>100-N41</f>
        <v>81.2</v>
      </c>
    </row>
    <row r="42" spans="1:15" x14ac:dyDescent="0.25">
      <c r="A42" s="6" t="s">
        <v>1</v>
      </c>
      <c r="B42" s="2">
        <v>19.3</v>
      </c>
      <c r="C42" s="2">
        <v>19.399999999999999</v>
      </c>
      <c r="D42" s="2">
        <v>19.3</v>
      </c>
      <c r="E42" s="2">
        <v>19.399999999999999</v>
      </c>
      <c r="F42" s="2">
        <v>19.399999999999999</v>
      </c>
      <c r="G42" s="2">
        <v>19.399999999999999</v>
      </c>
      <c r="H42" s="2">
        <v>19.399999999999999</v>
      </c>
      <c r="I42" s="2">
        <v>19.3</v>
      </c>
      <c r="J42" s="2">
        <v>19.399999999999999</v>
      </c>
      <c r="K42" s="2">
        <v>19.399999999999999</v>
      </c>
      <c r="L42" s="30">
        <v>20</v>
      </c>
      <c r="M42" s="34">
        <f>((ABS(B42-L42))+(ABS(C42-L42))+(ABS(D42-L42))+(ABS(E42-L42))+(ABS(F42-L42))+(ABS(G42-L42))+(ABS(H42-L42))+(ABS(I42-L42))+(ABS(J42-L42))+(ABS(K42-L42)))/10</f>
        <v>0.63000000000000078</v>
      </c>
      <c r="N42" s="34">
        <f>(M42/L42)*100</f>
        <v>3.1500000000000044</v>
      </c>
      <c r="O42" s="19">
        <f>100-N42</f>
        <v>96.85</v>
      </c>
    </row>
    <row r="43" spans="1:15" x14ac:dyDescent="0.25">
      <c r="A43" s="6" t="s">
        <v>8</v>
      </c>
      <c r="B43" s="2">
        <v>29.5</v>
      </c>
      <c r="C43" s="2">
        <v>29.1</v>
      </c>
      <c r="D43" s="2">
        <v>29.5</v>
      </c>
      <c r="E43" s="2">
        <v>29.3</v>
      </c>
      <c r="F43" s="2">
        <v>29</v>
      </c>
      <c r="G43" s="2">
        <v>29.4</v>
      </c>
      <c r="H43" s="2">
        <v>29.5</v>
      </c>
      <c r="I43" s="2">
        <v>29.5</v>
      </c>
      <c r="J43" s="2">
        <v>29.4</v>
      </c>
      <c r="K43" s="2">
        <v>29.3</v>
      </c>
      <c r="L43" s="30">
        <v>30</v>
      </c>
      <c r="M43" s="34">
        <f>((ABS(B43-L43))+(ABS(C43-L43))+(ABS(D43-L43))+(ABS(E43-L43))+(ABS(F43-L43))+(ABS(G43-L43))+(ABS(H43-L43))+(ABS(I43-L43))+(ABS(J43-L43))+(ABS(K43-L43)))/10</f>
        <v>0.65</v>
      </c>
      <c r="N43" s="34">
        <f>(M43/L43)*100</f>
        <v>2.166666666666667</v>
      </c>
      <c r="O43" s="19">
        <f t="shared" ref="O43:O49" si="3">100-N43</f>
        <v>97.833333333333329</v>
      </c>
    </row>
    <row r="44" spans="1:15" x14ac:dyDescent="0.25">
      <c r="A44" s="6" t="s">
        <v>2</v>
      </c>
      <c r="B44" s="2">
        <v>41.2</v>
      </c>
      <c r="C44" s="2">
        <v>41.1</v>
      </c>
      <c r="D44" s="2">
        <v>41.3</v>
      </c>
      <c r="E44" s="2">
        <v>41.2</v>
      </c>
      <c r="F44" s="2">
        <v>41.2</v>
      </c>
      <c r="G44" s="2">
        <v>41.2</v>
      </c>
      <c r="H44" s="2">
        <v>41.2</v>
      </c>
      <c r="I44" s="2">
        <v>41.2</v>
      </c>
      <c r="J44" s="2">
        <v>41.2</v>
      </c>
      <c r="K44" s="2">
        <v>41.2</v>
      </c>
      <c r="L44" s="30">
        <v>40</v>
      </c>
      <c r="M44" s="34">
        <f>((ABS(B44-L44))+(ABS(C44-L44))+(ABS(D44-L44))+(ABS(E44-L44))+(ABS(F44-L44))+(ABS(G44-L44))+(ABS(H44-L44))+(ABS(I44-L44))+(ABS(J44-L44))+(ABS(K44-L44)))/10</f>
        <v>1.2000000000000022</v>
      </c>
      <c r="N44" s="34">
        <f>(M44/L44)*100</f>
        <v>3.0000000000000053</v>
      </c>
      <c r="O44" s="19">
        <f t="shared" si="3"/>
        <v>97</v>
      </c>
    </row>
    <row r="45" spans="1:15" x14ac:dyDescent="0.25">
      <c r="A45" s="6" t="s">
        <v>3</v>
      </c>
      <c r="B45" s="2">
        <v>51.7</v>
      </c>
      <c r="C45" s="2">
        <v>51.8</v>
      </c>
      <c r="D45" s="2">
        <v>51.8</v>
      </c>
      <c r="E45" s="2">
        <v>51.8</v>
      </c>
      <c r="F45" s="2">
        <v>51.8</v>
      </c>
      <c r="G45" s="2">
        <v>51.9</v>
      </c>
      <c r="H45" s="2">
        <v>51.9</v>
      </c>
      <c r="I45" s="2">
        <v>51.9</v>
      </c>
      <c r="J45" s="2">
        <v>51.9</v>
      </c>
      <c r="K45" s="2">
        <v>51.8</v>
      </c>
      <c r="L45" s="30">
        <v>50</v>
      </c>
      <c r="M45" s="34">
        <f>((ABS(B45-L45))+(ABS(C45-L45))+(ABS(D45-L45))+(ABS(E45-L45))+(ABS(F45-L45))+(ABS(G45-L45))+(ABS(H45-L45))+(ABS(I45-L45))+(ABS(J45-L45))+(ABS(K45-L45)))/10</f>
        <v>1.8299999999999983</v>
      </c>
      <c r="N45" s="34">
        <f>(M45/L45)*100</f>
        <v>3.6599999999999966</v>
      </c>
      <c r="O45" s="19">
        <f t="shared" si="3"/>
        <v>96.34</v>
      </c>
    </row>
    <row r="46" spans="1:15" x14ac:dyDescent="0.25">
      <c r="A46" s="6" t="s">
        <v>4</v>
      </c>
      <c r="B46" s="2">
        <v>62.2</v>
      </c>
      <c r="C46" s="2">
        <v>61.7</v>
      </c>
      <c r="D46" s="2">
        <v>61.5</v>
      </c>
      <c r="E46" s="2">
        <v>61.6</v>
      </c>
      <c r="F46" s="2">
        <v>61.7</v>
      </c>
      <c r="G46" s="2">
        <v>61.1</v>
      </c>
      <c r="H46" s="2">
        <v>61.7</v>
      </c>
      <c r="I46" s="2">
        <v>61.6</v>
      </c>
      <c r="J46" s="2">
        <v>61.4</v>
      </c>
      <c r="K46" s="2">
        <v>61.3</v>
      </c>
      <c r="L46" s="30">
        <v>60</v>
      </c>
      <c r="M46" s="34">
        <f>((ABS(B46-L46))+(ABS(C46-L46))+(ABS(D46-L46))+(ABS(E46-L46))+(ABS(F46-L46))+(ABS(G46-L46))+(ABS(H46-L46))+(ABS(I46-L46))+(ABS(J46-L46))+(ABS(K46-L46)))/10</f>
        <v>1.5800000000000012</v>
      </c>
      <c r="N46" s="34">
        <f>(M46/L46)*100</f>
        <v>2.6333333333333355</v>
      </c>
      <c r="O46" s="19">
        <f t="shared" si="3"/>
        <v>97.36666666666666</v>
      </c>
    </row>
    <row r="47" spans="1:15" x14ac:dyDescent="0.25">
      <c r="A47" s="6" t="s">
        <v>5</v>
      </c>
      <c r="B47" s="2">
        <v>71.8</v>
      </c>
      <c r="C47" s="2">
        <v>72</v>
      </c>
      <c r="D47" s="2">
        <v>71.900000000000006</v>
      </c>
      <c r="E47" s="2">
        <v>71.900000000000006</v>
      </c>
      <c r="F47" s="2">
        <v>71.900000000000006</v>
      </c>
      <c r="G47" s="2">
        <v>71.900000000000006</v>
      </c>
      <c r="H47" s="2">
        <v>71.8</v>
      </c>
      <c r="I47" s="2">
        <v>71.900000000000006</v>
      </c>
      <c r="J47" s="2">
        <v>72</v>
      </c>
      <c r="K47" s="2">
        <v>71.900000000000006</v>
      </c>
      <c r="L47" s="30">
        <v>70</v>
      </c>
      <c r="M47" s="34">
        <f>((ABS(B47-L47))+(ABS(C47-L47))+(ABS(D47-L47))+(ABS(E47-L47))+(ABS(F47-L47))+(ABS(G47-L47))+(ABS(H47-L47))+(ABS(I47-L47))+(ABS(J47-L47))+(ABS(K47-L47)))/10</f>
        <v>1.9000000000000028</v>
      </c>
      <c r="N47" s="34">
        <f>(M47/L47)*100</f>
        <v>2.7142857142857184</v>
      </c>
      <c r="O47" s="19">
        <f t="shared" si="3"/>
        <v>97.285714285714278</v>
      </c>
    </row>
    <row r="48" spans="1:15" x14ac:dyDescent="0.25">
      <c r="A48" s="6" t="s">
        <v>6</v>
      </c>
      <c r="B48" s="2">
        <v>81.099999999999994</v>
      </c>
      <c r="C48" s="2">
        <v>81.099999999999994</v>
      </c>
      <c r="D48" s="2">
        <v>81.3</v>
      </c>
      <c r="E48" s="2">
        <v>81.400000000000006</v>
      </c>
      <c r="F48" s="2">
        <v>81.099999999999994</v>
      </c>
      <c r="G48" s="2">
        <v>81.099999999999994</v>
      </c>
      <c r="H48" s="2">
        <v>81.2</v>
      </c>
      <c r="I48" s="2">
        <v>81.2</v>
      </c>
      <c r="J48" s="2">
        <v>81.099999999999994</v>
      </c>
      <c r="K48" s="2">
        <v>81.099999999999994</v>
      </c>
      <c r="L48" s="30">
        <v>80</v>
      </c>
      <c r="M48" s="34">
        <f>((ABS(B48-L48))+(ABS(C48-L48))+(ABS(D48-L48))+(ABS(E48-L48))+(ABS(F48-L48))+(ABS(G48-L48))+(ABS(H48-L48))+(ABS(I48-L48))+(ABS(J48-L48))+(ABS(K48-L48)))/10</f>
        <v>1.1699999999999975</v>
      </c>
      <c r="N48" s="34">
        <f>(M48/L48)*100</f>
        <v>1.4624999999999968</v>
      </c>
      <c r="O48" s="19">
        <f t="shared" si="3"/>
        <v>98.537500000000009</v>
      </c>
    </row>
    <row r="49" spans="1:15" ht="15.75" thickBot="1" x14ac:dyDescent="0.3">
      <c r="A49" s="7" t="s">
        <v>7</v>
      </c>
      <c r="B49" s="8">
        <v>90.1</v>
      </c>
      <c r="C49" s="8">
        <v>90</v>
      </c>
      <c r="D49" s="8">
        <v>90.1</v>
      </c>
      <c r="E49" s="8">
        <v>90.1</v>
      </c>
      <c r="F49" s="8">
        <v>90.1</v>
      </c>
      <c r="G49" s="8">
        <v>90</v>
      </c>
      <c r="H49" s="8">
        <v>90</v>
      </c>
      <c r="I49" s="8">
        <v>90.1</v>
      </c>
      <c r="J49" s="8">
        <v>90</v>
      </c>
      <c r="K49" s="8">
        <v>90</v>
      </c>
      <c r="L49" s="31">
        <v>90</v>
      </c>
      <c r="M49" s="40">
        <f>((ABS(B49-L49))+(ABS(C49-L49))+(ABS(D49-L49))+(ABS(E49-L49))+(ABS(F49-L49))+(ABS(G49-L49))+(ABS(H49-L49))+(ABS(I49-L49))+(ABS(J49-L49))+(ABS(K49-L49)))/10</f>
        <v>4.9999999999997158E-2</v>
      </c>
      <c r="N49" s="40">
        <f>(M49/L49)*100</f>
        <v>5.5555555555552402E-2</v>
      </c>
      <c r="O49" s="20">
        <f t="shared" si="3"/>
        <v>99.944444444444443</v>
      </c>
    </row>
    <row r="50" spans="1:15" ht="15.75" thickBo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5" x14ac:dyDescent="0.25">
      <c r="A51" s="24" t="s">
        <v>23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38"/>
    </row>
    <row r="52" spans="1:15" x14ac:dyDescent="0.25">
      <c r="A52" s="4"/>
      <c r="B52" s="3">
        <v>1</v>
      </c>
      <c r="C52" s="3">
        <v>2</v>
      </c>
      <c r="D52" s="3">
        <v>3</v>
      </c>
      <c r="E52" s="3">
        <v>4</v>
      </c>
      <c r="F52" s="3">
        <v>5</v>
      </c>
      <c r="G52" s="3">
        <v>6</v>
      </c>
      <c r="H52" s="3">
        <v>7</v>
      </c>
      <c r="I52" s="3">
        <v>8</v>
      </c>
      <c r="J52" s="3">
        <v>9</v>
      </c>
      <c r="K52" s="3">
        <v>10</v>
      </c>
      <c r="L52" s="3" t="s">
        <v>24</v>
      </c>
      <c r="M52" s="3" t="s">
        <v>17</v>
      </c>
      <c r="N52" s="3" t="s">
        <v>19</v>
      </c>
      <c r="O52" s="39" t="s">
        <v>10</v>
      </c>
    </row>
    <row r="53" spans="1:15" x14ac:dyDescent="0.25">
      <c r="A53" s="6" t="s">
        <v>0</v>
      </c>
      <c r="B53" s="2">
        <v>11.9</v>
      </c>
      <c r="C53" s="2">
        <v>13</v>
      </c>
      <c r="D53" s="2">
        <v>12.1</v>
      </c>
      <c r="E53" s="2">
        <v>12</v>
      </c>
      <c r="F53" s="2">
        <v>12.8</v>
      </c>
      <c r="G53" s="2">
        <v>11.8</v>
      </c>
      <c r="H53" s="2">
        <v>12</v>
      </c>
      <c r="I53" s="2">
        <v>13.2</v>
      </c>
      <c r="J53" s="2">
        <v>12.1</v>
      </c>
      <c r="K53" s="2">
        <v>12.7</v>
      </c>
      <c r="L53" s="30">
        <v>10</v>
      </c>
      <c r="M53" s="34">
        <f>((ABS(B53-L53))+(ABS(C53-L53))+(ABS(D53-L53))+(ABS(E53-L53))+(ABS(F53-L53))+(ABS(G53-L53))+(ABS(H53-L53))+(ABS(I53-L53))+(ABS(J53-L53))+(ABS(K53-L53)))/10</f>
        <v>2.36</v>
      </c>
      <c r="N53" s="34">
        <f>(M53/L53)*100</f>
        <v>23.599999999999998</v>
      </c>
      <c r="O53" s="19">
        <f>100-N53</f>
        <v>76.400000000000006</v>
      </c>
    </row>
    <row r="54" spans="1:15" x14ac:dyDescent="0.25">
      <c r="A54" s="6" t="s">
        <v>1</v>
      </c>
      <c r="B54" s="2">
        <v>19.5</v>
      </c>
      <c r="C54" s="2">
        <v>19.5</v>
      </c>
      <c r="D54" s="2">
        <v>19.5</v>
      </c>
      <c r="E54" s="2">
        <v>19.5</v>
      </c>
      <c r="F54" s="2">
        <v>19.5</v>
      </c>
      <c r="G54" s="2">
        <v>19.399999999999999</v>
      </c>
      <c r="H54" s="2">
        <v>19.5</v>
      </c>
      <c r="I54" s="2">
        <v>19.5</v>
      </c>
      <c r="J54" s="2">
        <v>19.5</v>
      </c>
      <c r="K54" s="2">
        <v>19.5</v>
      </c>
      <c r="L54" s="30">
        <v>20</v>
      </c>
      <c r="M54" s="34">
        <f>((ABS(B54-L54))+(ABS(C54-L54))+(ABS(D54-L54))+(ABS(E54-L54))+(ABS(F54-L54))+(ABS(G54-L54))+(ABS(H54-L54))+(ABS(I54-L54))+(ABS(J54-L54))+(ABS(K54-L54)))/10</f>
        <v>0.51000000000000012</v>
      </c>
      <c r="N54" s="34">
        <f>(M54/L54)*100</f>
        <v>2.5500000000000007</v>
      </c>
      <c r="O54" s="19">
        <f>100-N54</f>
        <v>97.45</v>
      </c>
    </row>
    <row r="55" spans="1:15" x14ac:dyDescent="0.25">
      <c r="A55" s="6" t="s">
        <v>8</v>
      </c>
      <c r="B55" s="2">
        <v>29.2</v>
      </c>
      <c r="C55" s="2">
        <v>29.3</v>
      </c>
      <c r="D55" s="2">
        <v>29.1</v>
      </c>
      <c r="E55" s="2">
        <v>29.2</v>
      </c>
      <c r="F55" s="2">
        <v>29.1</v>
      </c>
      <c r="G55" s="2">
        <v>29.2</v>
      </c>
      <c r="H55" s="2">
        <v>29.4</v>
      </c>
      <c r="I55" s="2">
        <v>29.3</v>
      </c>
      <c r="J55" s="2">
        <v>29.2</v>
      </c>
      <c r="K55" s="2">
        <v>29.3</v>
      </c>
      <c r="L55" s="30">
        <v>30</v>
      </c>
      <c r="M55" s="34">
        <f>((ABS(B55-L55))+(ABS(C55-L55))+(ABS(D55-L55))+(ABS(E55-L55))+(ABS(F55-L55))+(ABS(G55-L55))+(ABS(H55-L55))+(ABS(I55-L55))+(ABS(J55-L55))+(ABS(K55-L55)))/10</f>
        <v>0.76999999999999991</v>
      </c>
      <c r="N55" s="34">
        <f>(M55/L55)*100</f>
        <v>2.5666666666666664</v>
      </c>
      <c r="O55" s="19">
        <f t="shared" ref="O55:O61" si="4">100-N55</f>
        <v>97.433333333333337</v>
      </c>
    </row>
    <row r="56" spans="1:15" x14ac:dyDescent="0.25">
      <c r="A56" s="6" t="s">
        <v>2</v>
      </c>
      <c r="B56" s="2">
        <v>41</v>
      </c>
      <c r="C56" s="2">
        <v>41.1</v>
      </c>
      <c r="D56" s="2">
        <v>41.1</v>
      </c>
      <c r="E56" s="2">
        <v>41</v>
      </c>
      <c r="F56" s="2">
        <v>41.1</v>
      </c>
      <c r="G56" s="2">
        <v>41</v>
      </c>
      <c r="H56" s="2">
        <v>41.1</v>
      </c>
      <c r="I56" s="2">
        <v>41.1</v>
      </c>
      <c r="J56" s="2">
        <v>41</v>
      </c>
      <c r="K56" s="2">
        <v>41.1</v>
      </c>
      <c r="L56" s="30">
        <v>40</v>
      </c>
      <c r="M56" s="34">
        <f>((ABS(B56-L56))+(ABS(C56-L56))+(ABS(D56-L56))+(ABS(E56-L56))+(ABS(F56-L56))+(ABS(G56-L56))+(ABS(H56-L56))+(ABS(I56-L56))+(ABS(J56-L56))+(ABS(K56-L56)))/10</f>
        <v>1.0600000000000009</v>
      </c>
      <c r="N56" s="34">
        <f>(M56/L56)*100</f>
        <v>2.6500000000000021</v>
      </c>
      <c r="O56" s="19">
        <f t="shared" si="4"/>
        <v>97.35</v>
      </c>
    </row>
    <row r="57" spans="1:15" x14ac:dyDescent="0.25">
      <c r="A57" s="6" t="s">
        <v>3</v>
      </c>
      <c r="B57" s="2">
        <v>51.9</v>
      </c>
      <c r="C57" s="2">
        <v>51.9</v>
      </c>
      <c r="D57" s="2">
        <v>51.9</v>
      </c>
      <c r="E57" s="2">
        <v>51.9</v>
      </c>
      <c r="F57" s="2">
        <v>51.9</v>
      </c>
      <c r="G57" s="2">
        <v>51.9</v>
      </c>
      <c r="H57" s="2">
        <v>51.9</v>
      </c>
      <c r="I57" s="2">
        <v>51.9</v>
      </c>
      <c r="J57" s="2">
        <v>51.9</v>
      </c>
      <c r="K57" s="2">
        <v>51.9</v>
      </c>
      <c r="L57" s="30">
        <v>50</v>
      </c>
      <c r="M57" s="34">
        <f>((ABS(B57-L57))+(ABS(C57-L57))+(ABS(D57-L57))+(ABS(E57-L57))+(ABS(F57-L57))+(ABS(G57-L57))+(ABS(H57-L57))+(ABS(I57-L57))+(ABS(J57-L57))+(ABS(K57-L57)))/10</f>
        <v>1.8999999999999986</v>
      </c>
      <c r="N57" s="34">
        <f>(M57/L57)*100</f>
        <v>3.7999999999999972</v>
      </c>
      <c r="O57" s="19">
        <f t="shared" si="4"/>
        <v>96.2</v>
      </c>
    </row>
    <row r="58" spans="1:15" x14ac:dyDescent="0.25">
      <c r="A58" s="6" t="s">
        <v>4</v>
      </c>
      <c r="B58" s="2">
        <v>62</v>
      </c>
      <c r="C58" s="2">
        <v>62</v>
      </c>
      <c r="D58" s="2">
        <v>62</v>
      </c>
      <c r="E58" s="2">
        <v>62</v>
      </c>
      <c r="F58" s="2">
        <v>61.9</v>
      </c>
      <c r="G58" s="2">
        <v>61.9</v>
      </c>
      <c r="H58" s="2">
        <v>62</v>
      </c>
      <c r="I58" s="2">
        <v>61.8</v>
      </c>
      <c r="J58" s="2">
        <v>61.9</v>
      </c>
      <c r="K58" s="2">
        <v>62</v>
      </c>
      <c r="L58" s="30">
        <v>60</v>
      </c>
      <c r="M58" s="34">
        <f>((ABS(B58-L58))+(ABS(C58-L58))+(ABS(D58-L58))+(ABS(E58-L58))+(ABS(F58-L58))+(ABS(G58-L58))+(ABS(H58-L58))+(ABS(I58-L58))+(ABS(J58-L58))+(ABS(K58-L58)))/10</f>
        <v>1.9499999999999993</v>
      </c>
      <c r="N58" s="34">
        <f>(M58/L58)*100</f>
        <v>3.2499999999999987</v>
      </c>
      <c r="O58" s="19">
        <f t="shared" si="4"/>
        <v>96.75</v>
      </c>
    </row>
    <row r="59" spans="1:15" x14ac:dyDescent="0.25">
      <c r="A59" s="6" t="s">
        <v>5</v>
      </c>
      <c r="B59" s="2">
        <v>71.7</v>
      </c>
      <c r="C59" s="2">
        <v>71.8</v>
      </c>
      <c r="D59" s="2">
        <v>71.8</v>
      </c>
      <c r="E59" s="2">
        <v>71.7</v>
      </c>
      <c r="F59" s="2">
        <v>71.8</v>
      </c>
      <c r="G59" s="2">
        <v>71.8</v>
      </c>
      <c r="H59" s="2">
        <v>71.8</v>
      </c>
      <c r="I59" s="2">
        <v>71.8</v>
      </c>
      <c r="J59" s="2">
        <v>71.8</v>
      </c>
      <c r="K59" s="2">
        <v>71.8</v>
      </c>
      <c r="L59" s="30">
        <v>70</v>
      </c>
      <c r="M59" s="34">
        <f>((ABS(B59-L59))+(ABS(C59-L59))+(ABS(D59-L59))+(ABS(E59-L59))+(ABS(F59-L59))+(ABS(G59-L59))+(ABS(H59-L59))+(ABS(I59-L59))+(ABS(J59-L59))+(ABS(K59-L59)))/10</f>
        <v>1.7799999999999983</v>
      </c>
      <c r="N59" s="34">
        <f>(M59/L59)*100</f>
        <v>2.5428571428571405</v>
      </c>
      <c r="O59" s="19">
        <f t="shared" si="4"/>
        <v>97.457142857142856</v>
      </c>
    </row>
    <row r="60" spans="1:15" x14ac:dyDescent="0.25">
      <c r="A60" s="6" t="s">
        <v>6</v>
      </c>
      <c r="B60" s="2">
        <v>80.900000000000006</v>
      </c>
      <c r="C60" s="2">
        <v>80.8</v>
      </c>
      <c r="D60" s="2">
        <v>80.900000000000006</v>
      </c>
      <c r="E60" s="2">
        <v>80.900000000000006</v>
      </c>
      <c r="F60" s="2">
        <v>81</v>
      </c>
      <c r="G60" s="2">
        <v>80.900000000000006</v>
      </c>
      <c r="H60" s="2">
        <v>80.8</v>
      </c>
      <c r="I60" s="2">
        <v>80.900000000000006</v>
      </c>
      <c r="J60" s="2">
        <v>80.8</v>
      </c>
      <c r="K60" s="2">
        <v>80.900000000000006</v>
      </c>
      <c r="L60" s="30">
        <v>80</v>
      </c>
      <c r="M60" s="34">
        <f>((ABS(B60-L60))+(ABS(C60-L60))+(ABS(D60-L60))+(ABS(E60-L60))+(ABS(F60-L60))+(ABS(G60-L60))+(ABS(H60-L60))+(ABS(I60-L60))+(ABS(J60-L60))+(ABS(K60-L60)))/10</f>
        <v>0.88000000000000256</v>
      </c>
      <c r="N60" s="34">
        <f>(M60/L60)*100</f>
        <v>1.1000000000000032</v>
      </c>
      <c r="O60" s="19">
        <f t="shared" si="4"/>
        <v>98.899999999999991</v>
      </c>
    </row>
    <row r="61" spans="1:15" ht="15.75" thickBot="1" x14ac:dyDescent="0.3">
      <c r="A61" s="7" t="s">
        <v>7</v>
      </c>
      <c r="B61" s="8">
        <v>89.8</v>
      </c>
      <c r="C61" s="8">
        <v>90.4</v>
      </c>
      <c r="D61" s="8">
        <v>90</v>
      </c>
      <c r="E61" s="8">
        <v>90.2</v>
      </c>
      <c r="F61" s="8">
        <v>90.2</v>
      </c>
      <c r="G61" s="8">
        <v>90.1</v>
      </c>
      <c r="H61" s="8">
        <v>90.1</v>
      </c>
      <c r="I61" s="8">
        <v>90.1</v>
      </c>
      <c r="J61" s="8">
        <v>89.8</v>
      </c>
      <c r="K61" s="8">
        <v>90.2</v>
      </c>
      <c r="L61" s="31">
        <v>90</v>
      </c>
      <c r="M61" s="40">
        <f>((ABS(B61-L61))+(ABS(C61-L61))+(ABS(D61-L61))+(ABS(E61-L61))+(ABS(F61-L61))+(ABS(G61-L61))+(ABS(H61-L61))+(ABS(I61-L61))+(ABS(J61-L61))+(ABS(K61-L61)))/10</f>
        <v>0.17000000000000029</v>
      </c>
      <c r="N61" s="40">
        <f>(M61/L61)*100</f>
        <v>0.18888888888888922</v>
      </c>
      <c r="O61" s="20">
        <f t="shared" si="4"/>
        <v>99.811111111111117</v>
      </c>
    </row>
  </sheetData>
  <mergeCells count="6">
    <mergeCell ref="A51:N51"/>
    <mergeCell ref="A1:O2"/>
    <mergeCell ref="A3:N3"/>
    <mergeCell ref="A15:N15"/>
    <mergeCell ref="A27:N27"/>
    <mergeCell ref="A39:N39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workbookViewId="0">
      <selection activeCell="P5" sqref="P5"/>
    </sheetView>
  </sheetViews>
  <sheetFormatPr defaultRowHeight="15" x14ac:dyDescent="0.25"/>
  <cols>
    <col min="12" max="12" width="16.5703125" customWidth="1"/>
    <col min="13" max="13" width="20.28515625" customWidth="1"/>
    <col min="14" max="14" width="21.5703125" customWidth="1"/>
    <col min="16" max="16" width="11.85546875" bestFit="1" customWidth="1"/>
  </cols>
  <sheetData>
    <row r="1" spans="1:14" x14ac:dyDescent="0.25">
      <c r="A1" s="32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5.75" thickBo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x14ac:dyDescent="0.25">
      <c r="A3" s="24" t="s">
        <v>18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14" x14ac:dyDescent="0.25">
      <c r="A4" s="4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 t="s">
        <v>16</v>
      </c>
      <c r="M4" s="3" t="s">
        <v>17</v>
      </c>
      <c r="N4" s="5" t="s">
        <v>19</v>
      </c>
    </row>
    <row r="5" spans="1:14" x14ac:dyDescent="0.25">
      <c r="A5" s="6" t="s">
        <v>0</v>
      </c>
      <c r="B5" s="2">
        <v>12.3</v>
      </c>
      <c r="C5" s="2">
        <v>12.9</v>
      </c>
      <c r="D5" s="2">
        <v>12.8</v>
      </c>
      <c r="E5" s="2">
        <v>13</v>
      </c>
      <c r="F5" s="2">
        <v>12.3</v>
      </c>
      <c r="G5" s="2">
        <v>13</v>
      </c>
      <c r="H5" s="2">
        <v>12.8</v>
      </c>
      <c r="I5" s="2">
        <v>13</v>
      </c>
      <c r="J5" s="2">
        <v>12.8</v>
      </c>
      <c r="K5" s="2">
        <v>13</v>
      </c>
      <c r="L5" s="30">
        <f>AVERAGE(B5:K5)</f>
        <v>12.79</v>
      </c>
      <c r="M5" s="34">
        <f>((ABS(B5-L5))+(ABS(C5-L5))+(ABS(D5-L5))+(ABS(E5-L5))+(ABS(F5-L5))+(ABS(G5-L5))+(ABS(H5-L5))+(ABS(I5-L5))+(ABS(J5-L5))+(ABS(K5-L5)))/10</f>
        <v>0.19600000000000062</v>
      </c>
      <c r="N5" s="35">
        <f>(M5/L5)*100</f>
        <v>1.5324472243940628</v>
      </c>
    </row>
    <row r="6" spans="1:14" x14ac:dyDescent="0.25">
      <c r="A6" s="6" t="s">
        <v>1</v>
      </c>
      <c r="B6" s="2">
        <v>20</v>
      </c>
      <c r="C6" s="2">
        <v>19.899999999999999</v>
      </c>
      <c r="D6" s="2">
        <v>20</v>
      </c>
      <c r="E6" s="2">
        <v>20</v>
      </c>
      <c r="F6" s="2">
        <v>20</v>
      </c>
      <c r="G6" s="2">
        <v>20</v>
      </c>
      <c r="H6" s="2">
        <v>20</v>
      </c>
      <c r="I6" s="2">
        <v>20</v>
      </c>
      <c r="J6" s="2">
        <v>20</v>
      </c>
      <c r="K6" s="2">
        <v>20</v>
      </c>
      <c r="L6" s="30">
        <f>AVERAGE(B6:K6)</f>
        <v>19.990000000000002</v>
      </c>
      <c r="M6" s="34">
        <f>((ABS(B6-L6))+(ABS(C6-L6))+(ABS(D6-L6))+(ABS(E6-L6))+(ABS(F6-L6))+(ABS(G6-L6))+(ABS(H6-L6))+(ABS(I6-L6))+(ABS(J6-L6))+(ABS(K6-L6)))/10</f>
        <v>1.7999999999998552E-2</v>
      </c>
      <c r="N6" s="35">
        <f>(M6/L6)*100</f>
        <v>9.0045022511248379E-2</v>
      </c>
    </row>
    <row r="7" spans="1:14" x14ac:dyDescent="0.25">
      <c r="A7" s="6" t="s">
        <v>8</v>
      </c>
      <c r="B7" s="2">
        <v>31</v>
      </c>
      <c r="C7" s="2">
        <v>31</v>
      </c>
      <c r="D7" s="2">
        <v>31</v>
      </c>
      <c r="E7" s="2">
        <v>31.7</v>
      </c>
      <c r="F7" s="2">
        <v>31</v>
      </c>
      <c r="G7" s="2">
        <v>31.2</v>
      </c>
      <c r="H7" s="2">
        <v>0</v>
      </c>
      <c r="I7" s="2">
        <v>0</v>
      </c>
      <c r="J7" s="2">
        <v>0</v>
      </c>
      <c r="K7" s="2">
        <v>31</v>
      </c>
      <c r="L7" s="30">
        <f>AVERAGE(B7:G7,K7)</f>
        <v>31.128571428571426</v>
      </c>
      <c r="M7" s="34">
        <f>((ABS(B7-L7))+(ABS(C7-L7))+(ABS(D7-L7))+(ABS(E7-L7))+(ABS(F7-L7))+(ABS(G7-L7))+(ABS(K7-L7)))/7</f>
        <v>0.18367346938775395</v>
      </c>
      <c r="N7" s="35">
        <f>(M7/L7)*100</f>
        <v>0.59004785943748395</v>
      </c>
    </row>
    <row r="8" spans="1:14" x14ac:dyDescent="0.25">
      <c r="A8" s="6" t="s">
        <v>2</v>
      </c>
      <c r="B8" s="2">
        <v>40</v>
      </c>
      <c r="C8" s="2">
        <v>0</v>
      </c>
      <c r="D8" s="2">
        <v>40.5</v>
      </c>
      <c r="E8" s="2">
        <v>40</v>
      </c>
      <c r="F8" s="2">
        <v>0</v>
      </c>
      <c r="G8" s="2">
        <v>0</v>
      </c>
      <c r="H8" s="2">
        <v>40</v>
      </c>
      <c r="I8" s="2">
        <v>0</v>
      </c>
      <c r="J8" s="2">
        <v>0</v>
      </c>
      <c r="K8" s="2">
        <v>0</v>
      </c>
      <c r="L8" s="30">
        <f>AVERAGE(B8,D8:E8,H8)</f>
        <v>40.125</v>
      </c>
      <c r="M8" s="34">
        <f>((ABS(B8-L8))+(ABS(D8-L8))+(ABS(E8-L8))+(ABS(H8-L8)))/4</f>
        <v>0.1875</v>
      </c>
      <c r="N8" s="35">
        <f>(M8/L8)*100</f>
        <v>0.46728971962616817</v>
      </c>
    </row>
    <row r="9" spans="1:14" x14ac:dyDescent="0.25">
      <c r="A9" s="6" t="s">
        <v>3</v>
      </c>
      <c r="B9" s="2">
        <v>49</v>
      </c>
      <c r="C9" s="2">
        <v>49</v>
      </c>
      <c r="D9" s="2">
        <v>49</v>
      </c>
      <c r="E9" s="2">
        <v>49</v>
      </c>
      <c r="F9" s="2">
        <v>49</v>
      </c>
      <c r="G9" s="2">
        <v>49</v>
      </c>
      <c r="H9" s="2">
        <v>49</v>
      </c>
      <c r="I9" s="2">
        <v>49</v>
      </c>
      <c r="J9" s="2">
        <v>49</v>
      </c>
      <c r="K9" s="2">
        <v>49</v>
      </c>
      <c r="L9" s="30">
        <f>AVERAGE(B9:K9)</f>
        <v>49</v>
      </c>
      <c r="M9" s="34">
        <f>((ABS(B9-L9))+(ABS(C9-L9))+(ABS(D9-L9))+(ABS(E9-L9))+(ABS(F9-L9))+(ABS(G9-L9))+(ABS(H9-L9))+(ABS(I9-L9))+(ABS(J9-L9))+(ABS(K9-L9)))/10</f>
        <v>0</v>
      </c>
      <c r="N9" s="35">
        <f>(M9/L9)*100</f>
        <v>0</v>
      </c>
    </row>
    <row r="10" spans="1:14" x14ac:dyDescent="0.25">
      <c r="A10" s="6" t="s">
        <v>4</v>
      </c>
      <c r="B10" s="2">
        <v>59</v>
      </c>
      <c r="C10" s="2">
        <v>59.2</v>
      </c>
      <c r="D10" s="2">
        <v>59.2</v>
      </c>
      <c r="E10" s="2">
        <v>59.5</v>
      </c>
      <c r="F10" s="2">
        <v>59</v>
      </c>
      <c r="G10" s="2">
        <v>59.2</v>
      </c>
      <c r="H10" s="2">
        <v>59</v>
      </c>
      <c r="I10" s="2">
        <v>59</v>
      </c>
      <c r="J10" s="2">
        <v>59</v>
      </c>
      <c r="K10" s="2">
        <v>59</v>
      </c>
      <c r="L10" s="30">
        <f>AVERAGE(B10:K10)</f>
        <v>59.109999999999992</v>
      </c>
      <c r="M10" s="34">
        <f>((ABS(B10-L10))+(ABS(C10-L10))+(ABS(D10-L10))+(ABS(E10-L10))+(ABS(F10-L10))+(ABS(G10-L10))+(ABS(H10-L10))+(ABS(I10-L10))+(ABS(J10-L10))+(ABS(K10-L10)))/10</f>
        <v>0.13199999999999931</v>
      </c>
      <c r="N10" s="35">
        <f>(M10/L10)*100</f>
        <v>0.22331246827947782</v>
      </c>
    </row>
    <row r="11" spans="1:14" x14ac:dyDescent="0.25">
      <c r="A11" s="6" t="s">
        <v>5</v>
      </c>
      <c r="B11" s="2">
        <v>68</v>
      </c>
      <c r="C11" s="2">
        <v>68</v>
      </c>
      <c r="D11" s="2">
        <v>68</v>
      </c>
      <c r="E11" s="2">
        <v>68</v>
      </c>
      <c r="F11" s="2">
        <v>68.5</v>
      </c>
      <c r="G11" s="2">
        <v>68</v>
      </c>
      <c r="H11" s="2">
        <v>68</v>
      </c>
      <c r="I11" s="2">
        <v>68.5</v>
      </c>
      <c r="J11" s="2">
        <v>68.5</v>
      </c>
      <c r="K11" s="2">
        <v>68</v>
      </c>
      <c r="L11" s="30">
        <f>AVERAGE(B11:K11)</f>
        <v>68.150000000000006</v>
      </c>
      <c r="M11" s="34">
        <f>((ABS(B11-L11))+(ABS(C11-L11))+(ABS(D11-L11))+(ABS(E11-L11))+(ABS(F11-L11))+(ABS(G11-L11))+(ABS(H11-L11))+(ABS(I11-L11))+(ABS(J11-L11))+(ABS(K11-L11)))/10</f>
        <v>0.21000000000000227</v>
      </c>
      <c r="N11" s="35">
        <f>(M11/L11)*100</f>
        <v>0.30814380044020873</v>
      </c>
    </row>
    <row r="12" spans="1:14" x14ac:dyDescent="0.25">
      <c r="A12" s="6" t="s">
        <v>6</v>
      </c>
      <c r="B12" s="2">
        <v>79</v>
      </c>
      <c r="C12" s="2">
        <v>79</v>
      </c>
      <c r="D12" s="2">
        <v>79</v>
      </c>
      <c r="E12" s="2">
        <v>79</v>
      </c>
      <c r="F12" s="2">
        <v>79</v>
      </c>
      <c r="G12" s="2">
        <v>79</v>
      </c>
      <c r="H12" s="2">
        <v>79</v>
      </c>
      <c r="I12" s="2">
        <v>79</v>
      </c>
      <c r="J12" s="2">
        <v>79</v>
      </c>
      <c r="K12" s="2">
        <v>79</v>
      </c>
      <c r="L12" s="30">
        <f>AVERAGE(B12:K12)</f>
        <v>79</v>
      </c>
      <c r="M12" s="34">
        <f>((ABS(B12-L12))+(ABS(C12-L12))+(ABS(D12-L12))+(ABS(E12-L12))+(ABS(F12-L12))+(ABS(G12-L12))+(ABS(H12-L12))+(ABS(I12-L12))+(ABS(J12-L12))+(ABS(K12-L12)))/10</f>
        <v>0</v>
      </c>
      <c r="N12" s="35">
        <f>(M12/L12)*100</f>
        <v>0</v>
      </c>
    </row>
    <row r="13" spans="1:14" ht="15.75" thickBot="1" x14ac:dyDescent="0.3">
      <c r="A13" s="7" t="s">
        <v>7</v>
      </c>
      <c r="B13" s="8">
        <v>89</v>
      </c>
      <c r="C13" s="8">
        <v>89.5</v>
      </c>
      <c r="D13" s="8">
        <v>91</v>
      </c>
      <c r="E13" s="8">
        <v>90</v>
      </c>
      <c r="F13" s="8">
        <v>89</v>
      </c>
      <c r="G13" s="8">
        <v>89</v>
      </c>
      <c r="H13" s="8">
        <v>0</v>
      </c>
      <c r="I13" s="8">
        <v>90</v>
      </c>
      <c r="J13" s="8">
        <v>89.5</v>
      </c>
      <c r="K13" s="8">
        <v>90</v>
      </c>
      <c r="L13" s="31">
        <f>AVERAGE(B13:G13,I13:K13)</f>
        <v>89.666666666666671</v>
      </c>
      <c r="M13" s="34">
        <f>((ABS(B13-L13))+(ABS(C13-L13))+(ABS(D13-L13))+(ABS(E13-L13))+(ABS(F13-L13))+(ABS(G13-L13))+(ABS(I13-L13))+(ABS(J13-L13))+(ABS(K13-L13)))/9</f>
        <v>0.51851851851851904</v>
      </c>
      <c r="N13" s="36">
        <f>(M13/L13)*100</f>
        <v>0.57827344072697284</v>
      </c>
    </row>
    <row r="14" spans="1:14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21" t="s">
        <v>20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</row>
    <row r="16" spans="1:14" x14ac:dyDescent="0.25">
      <c r="A16" s="4"/>
      <c r="B16" s="3">
        <v>1</v>
      </c>
      <c r="C16" s="3">
        <v>2</v>
      </c>
      <c r="D16" s="3">
        <v>3</v>
      </c>
      <c r="E16" s="3">
        <v>4</v>
      </c>
      <c r="F16" s="3">
        <v>5</v>
      </c>
      <c r="G16" s="3">
        <v>6</v>
      </c>
      <c r="H16" s="3">
        <v>7</v>
      </c>
      <c r="I16" s="3">
        <v>8</v>
      </c>
      <c r="J16" s="3">
        <v>9</v>
      </c>
      <c r="K16" s="3">
        <v>10</v>
      </c>
      <c r="L16" s="3" t="s">
        <v>16</v>
      </c>
      <c r="M16" s="3" t="s">
        <v>17</v>
      </c>
      <c r="N16" s="5" t="s">
        <v>19</v>
      </c>
    </row>
    <row r="17" spans="1:14" x14ac:dyDescent="0.25">
      <c r="A17" s="6" t="s">
        <v>0</v>
      </c>
      <c r="B17" s="2">
        <v>12</v>
      </c>
      <c r="C17" s="2">
        <v>12</v>
      </c>
      <c r="D17" s="2">
        <v>12</v>
      </c>
      <c r="E17" s="2">
        <v>12</v>
      </c>
      <c r="F17" s="2">
        <v>12</v>
      </c>
      <c r="G17" s="2">
        <v>12</v>
      </c>
      <c r="H17" s="2">
        <v>12</v>
      </c>
      <c r="I17" s="2">
        <v>12</v>
      </c>
      <c r="J17" s="2">
        <v>12</v>
      </c>
      <c r="K17" s="2">
        <v>12</v>
      </c>
      <c r="L17" s="30">
        <f>AVERAGE(B17:K17)</f>
        <v>12</v>
      </c>
      <c r="M17" s="34">
        <f>((ABS(B17-L17))+(ABS(C17-L17))+(ABS(D17-L17))+(ABS(E17-L17))+(ABS(F17-L17))+(ABS(G17-L17))+(ABS(H17-L17))+(ABS(I17-L17))+(ABS(J17-L17))+(ABS(K17-L17)))/10</f>
        <v>0</v>
      </c>
      <c r="N17" s="35">
        <f>(M17/L17)*100</f>
        <v>0</v>
      </c>
    </row>
    <row r="18" spans="1:14" x14ac:dyDescent="0.25">
      <c r="A18" s="6" t="s">
        <v>1</v>
      </c>
      <c r="B18" s="2">
        <v>19.100000000000001</v>
      </c>
      <c r="C18" s="2">
        <v>18.899999999999999</v>
      </c>
      <c r="D18" s="2">
        <v>19.3</v>
      </c>
      <c r="E18" s="2">
        <v>19</v>
      </c>
      <c r="F18" s="2">
        <v>19</v>
      </c>
      <c r="G18" s="2">
        <v>19.3</v>
      </c>
      <c r="H18" s="2">
        <v>19.100000000000001</v>
      </c>
      <c r="I18" s="2">
        <v>19.3</v>
      </c>
      <c r="J18" s="2">
        <v>19</v>
      </c>
      <c r="K18" s="2">
        <v>19.3</v>
      </c>
      <c r="L18" s="30">
        <f>AVERAGE(B18:K18)</f>
        <v>19.130000000000003</v>
      </c>
      <c r="M18" s="34">
        <f>((ABS(B18-L18))+(ABS(C18-L18))+(ABS(D18-L18))+(ABS(E18-L18))+(ABS(F18-L18))+(ABS(G18-L18))+(ABS(H18-L18))+(ABS(I18-L18))+(ABS(J18-L18))+(ABS(K18-L18)))/10</f>
        <v>0.13600000000000065</v>
      </c>
      <c r="N18" s="35">
        <f>(M18/L18)*100</f>
        <v>0.71092524830110104</v>
      </c>
    </row>
    <row r="19" spans="1:14" x14ac:dyDescent="0.25">
      <c r="A19" s="6" t="s">
        <v>8</v>
      </c>
      <c r="B19" s="2">
        <v>28</v>
      </c>
      <c r="C19" s="2">
        <v>27.9</v>
      </c>
      <c r="D19" s="2">
        <v>27.9</v>
      </c>
      <c r="E19" s="2">
        <v>27.9</v>
      </c>
      <c r="F19" s="2">
        <v>0</v>
      </c>
      <c r="G19" s="2">
        <v>29</v>
      </c>
      <c r="H19" s="2">
        <v>28.8</v>
      </c>
      <c r="I19" s="2">
        <v>28.8</v>
      </c>
      <c r="J19" s="2">
        <v>28.7</v>
      </c>
      <c r="K19" s="2">
        <v>29</v>
      </c>
      <c r="L19" s="30">
        <f>AVERAGE(B19:E19,G19:K19)</f>
        <v>28.444444444444443</v>
      </c>
      <c r="M19" s="34">
        <f>((ABS(B19-L19))+(ABS(C19-L19))+(ABS(D19-L19))+(ABS(E19-L19))+(ABS(G19-L19))+(ABS(H19-L19))+(ABS(I19-L19))+(ABS(J19-L19))+(ABS(K19-L19)))/9</f>
        <v>0.46172839506172914</v>
      </c>
      <c r="N19" s="35">
        <f>(M19/L19)*100</f>
        <v>1.6232638888888915</v>
      </c>
    </row>
    <row r="20" spans="1:14" x14ac:dyDescent="0.25">
      <c r="A20" s="6" t="s">
        <v>2</v>
      </c>
      <c r="B20" s="2">
        <v>40.1</v>
      </c>
      <c r="C20" s="2">
        <v>40</v>
      </c>
      <c r="D20" s="2">
        <v>40.299999999999997</v>
      </c>
      <c r="E20" s="2">
        <v>40.299999999999997</v>
      </c>
      <c r="F20" s="2">
        <v>40</v>
      </c>
      <c r="G20" s="2">
        <v>40.4</v>
      </c>
      <c r="H20" s="2">
        <v>40</v>
      </c>
      <c r="I20" s="2">
        <v>40.200000000000003</v>
      </c>
      <c r="J20" s="2">
        <v>40</v>
      </c>
      <c r="K20" s="2">
        <v>40.1</v>
      </c>
      <c r="L20" s="30">
        <f>AVERAGE(B20:K20)</f>
        <v>40.14</v>
      </c>
      <c r="M20" s="34">
        <f>((ABS(B20-L20))+(ABS(C20-L20))+(ABS(D20-L20))+(ABS(E20-L20))+(ABS(F20-L20))+(ABS(G20-L20))+(ABS(H20-L20))+(ABS(I20-L20))+(ABS(J20-L20))+(ABS(K20-L20)))/10</f>
        <v>0.12799999999999939</v>
      </c>
      <c r="N20" s="35">
        <f>(M20/L20)*100</f>
        <v>0.31888390632785096</v>
      </c>
    </row>
    <row r="21" spans="1:14" x14ac:dyDescent="0.25">
      <c r="A21" s="6" t="s">
        <v>3</v>
      </c>
      <c r="B21" s="2">
        <v>51</v>
      </c>
      <c r="C21" s="2">
        <v>50.6</v>
      </c>
      <c r="D21" s="2">
        <v>51</v>
      </c>
      <c r="E21" s="2">
        <v>50.3</v>
      </c>
      <c r="F21" s="2">
        <v>50.9</v>
      </c>
      <c r="G21" s="2">
        <v>50.8</v>
      </c>
      <c r="H21" s="2">
        <v>50.9</v>
      </c>
      <c r="I21" s="2">
        <v>50.9</v>
      </c>
      <c r="J21" s="2">
        <v>51</v>
      </c>
      <c r="K21" s="2">
        <v>51</v>
      </c>
      <c r="L21" s="30">
        <f>AVERAGE(B21:K21)</f>
        <v>50.839999999999989</v>
      </c>
      <c r="M21" s="34">
        <f>((ABS(B21-L21))+(ABS(C21-L21))+(ABS(D21-L21))+(ABS(E21-L21))+(ABS(F21-L21))+(ABS(G21-L21))+(ABS(H21-L21))+(ABS(I21-L21))+(ABS(J21-L21))+(ABS(K21-L21)))/10</f>
        <v>0.16400000000000431</v>
      </c>
      <c r="N21" s="35">
        <f>(M21/L21)*100</f>
        <v>0.32258064516129886</v>
      </c>
    </row>
    <row r="22" spans="1:14" x14ac:dyDescent="0.25">
      <c r="A22" s="6" t="s">
        <v>4</v>
      </c>
      <c r="B22" s="2">
        <v>62.1</v>
      </c>
      <c r="C22" s="2">
        <v>62.3</v>
      </c>
      <c r="D22" s="2">
        <v>60.9</v>
      </c>
      <c r="E22" s="2">
        <v>60.7</v>
      </c>
      <c r="F22" s="2">
        <v>60.9</v>
      </c>
      <c r="G22" s="2">
        <v>61</v>
      </c>
      <c r="H22" s="2">
        <v>61.1</v>
      </c>
      <c r="I22" s="2">
        <v>60.8</v>
      </c>
      <c r="J22" s="2">
        <v>60.9</v>
      </c>
      <c r="K22" s="2">
        <v>61.4</v>
      </c>
      <c r="L22" s="30">
        <f>AVERAGE(B22:K22)</f>
        <v>61.21</v>
      </c>
      <c r="M22" s="34">
        <f>((ABS(B22-L22))+(ABS(C22-L22))+(ABS(D22-L22))+(ABS(E22-L22))+(ABS(F22-L22))+(ABS(G22-L22))+(ABS(H22-L22))+(ABS(I22-L22))+(ABS(J22-L22))+(ABS(K22-L22)))/10</f>
        <v>0.43400000000000033</v>
      </c>
      <c r="N22" s="35">
        <f>(M22/L22)*100</f>
        <v>0.70903447149158694</v>
      </c>
    </row>
    <row r="23" spans="1:14" x14ac:dyDescent="0.25">
      <c r="A23" s="6" t="s">
        <v>5</v>
      </c>
      <c r="B23" s="2">
        <v>71</v>
      </c>
      <c r="C23" s="2">
        <v>71</v>
      </c>
      <c r="D23" s="2">
        <v>71.099999999999994</v>
      </c>
      <c r="E23" s="2">
        <v>70.8</v>
      </c>
      <c r="F23" s="2">
        <v>71.2</v>
      </c>
      <c r="G23" s="2">
        <v>71.5</v>
      </c>
      <c r="H23" s="2">
        <v>71.400000000000006</v>
      </c>
      <c r="I23" s="2">
        <v>71.5</v>
      </c>
      <c r="J23" s="2">
        <v>71.400000000000006</v>
      </c>
      <c r="K23" s="2">
        <v>71.599999999999994</v>
      </c>
      <c r="L23" s="30">
        <f>AVERAGE(B23:K23)</f>
        <v>71.25</v>
      </c>
      <c r="M23" s="34">
        <f>((ABS(B23-L23))+(ABS(C23-L23))+(ABS(D23-L23))+(ABS(E23-L23))+(ABS(F23-L23))+(ABS(G23-L23))+(ABS(H23-L23))+(ABS(I23-L23))+(ABS(J23-L23))+(ABS(K23-L23)))/10</f>
        <v>0.23000000000000115</v>
      </c>
      <c r="N23" s="35">
        <f>(M23/L23)*100</f>
        <v>0.32280701754386126</v>
      </c>
    </row>
    <row r="24" spans="1:14" x14ac:dyDescent="0.25">
      <c r="A24" s="6" t="s">
        <v>6</v>
      </c>
      <c r="B24" s="2">
        <v>80.599999999999994</v>
      </c>
      <c r="C24" s="2">
        <v>80.2</v>
      </c>
      <c r="D24" s="2">
        <v>80.2</v>
      </c>
      <c r="E24" s="2">
        <v>80.599999999999994</v>
      </c>
      <c r="F24" s="2">
        <v>80.400000000000006</v>
      </c>
      <c r="G24" s="2">
        <v>80</v>
      </c>
      <c r="H24" s="2">
        <v>80</v>
      </c>
      <c r="I24" s="2">
        <v>80.7</v>
      </c>
      <c r="J24" s="2">
        <v>80.599999999999994</v>
      </c>
      <c r="K24" s="2">
        <v>80.2</v>
      </c>
      <c r="L24" s="30">
        <f>AVERAGE(B24:K24)</f>
        <v>80.350000000000009</v>
      </c>
      <c r="M24" s="34">
        <f>((ABS(B24-L24))+(ABS(C24-L24))+(ABS(D24-L24))+(ABS(E24-L24))+(ABS(F24-L24))+(ABS(G24-L24))+(ABS(H24-L24))+(ABS(I24-L24))+(ABS(J24-L24))+(ABS(K24-L24)))/10</f>
        <v>0.22999999999999829</v>
      </c>
      <c r="N24" s="35">
        <f>(M24/L24)*100</f>
        <v>0.28624766645923866</v>
      </c>
    </row>
    <row r="25" spans="1:14" ht="15.75" thickBot="1" x14ac:dyDescent="0.3">
      <c r="A25" s="7" t="s">
        <v>7</v>
      </c>
      <c r="B25" s="8">
        <v>90</v>
      </c>
      <c r="C25" s="8">
        <v>89.9</v>
      </c>
      <c r="D25" s="8">
        <v>90</v>
      </c>
      <c r="E25" s="8">
        <v>90.2</v>
      </c>
      <c r="F25" s="8">
        <v>90</v>
      </c>
      <c r="G25" s="8">
        <v>90.2</v>
      </c>
      <c r="H25" s="8">
        <v>90</v>
      </c>
      <c r="I25" s="8">
        <v>90.2</v>
      </c>
      <c r="J25" s="8">
        <v>89.7</v>
      </c>
      <c r="K25" s="8">
        <v>90</v>
      </c>
      <c r="L25" s="31">
        <f>AVERAGE(B25:K25)</f>
        <v>90.02000000000001</v>
      </c>
      <c r="M25" s="34">
        <f>((ABS(B25-L25))+(ABS(C25-L25))+(ABS(D25-L25))+(ABS(E25-L25))+(ABS(F25-L25))+(ABS(G25-L25))+(ABS(H25-L25))+(ABS(I25-L25))+(ABS(J25-L25))+(ABS(K25-L25)))/10</f>
        <v>0.10800000000000409</v>
      </c>
      <c r="N25" s="36">
        <f>(M25/L25)*100</f>
        <v>0.1199733392579472</v>
      </c>
    </row>
    <row r="26" spans="1:14" ht="15.75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27" t="s">
        <v>21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</row>
    <row r="28" spans="1:14" x14ac:dyDescent="0.25">
      <c r="A28" s="6"/>
      <c r="B28" s="3">
        <v>1</v>
      </c>
      <c r="C28" s="3">
        <v>2</v>
      </c>
      <c r="D28" s="3">
        <v>3</v>
      </c>
      <c r="E28" s="3">
        <v>4</v>
      </c>
      <c r="F28" s="3">
        <v>5</v>
      </c>
      <c r="G28" s="3">
        <v>6</v>
      </c>
      <c r="H28" s="3">
        <v>7</v>
      </c>
      <c r="I28" s="3">
        <v>8</v>
      </c>
      <c r="J28" s="3">
        <v>9</v>
      </c>
      <c r="K28" s="3">
        <v>10</v>
      </c>
      <c r="L28" s="3" t="s">
        <v>16</v>
      </c>
      <c r="M28" s="3" t="s">
        <v>17</v>
      </c>
      <c r="N28" s="5" t="s">
        <v>19</v>
      </c>
    </row>
    <row r="29" spans="1:14" x14ac:dyDescent="0.25">
      <c r="A29" s="6" t="s">
        <v>0</v>
      </c>
      <c r="B29" s="2">
        <v>12</v>
      </c>
      <c r="C29" s="2">
        <v>12.5</v>
      </c>
      <c r="D29" s="2">
        <v>12.5</v>
      </c>
      <c r="E29" s="2">
        <v>12.5</v>
      </c>
      <c r="F29" s="2">
        <v>12</v>
      </c>
      <c r="G29" s="2">
        <v>12.5</v>
      </c>
      <c r="H29" s="2">
        <v>12.5</v>
      </c>
      <c r="I29" s="2">
        <v>14</v>
      </c>
      <c r="J29" s="2">
        <v>12</v>
      </c>
      <c r="K29" s="2">
        <v>12.5</v>
      </c>
      <c r="L29" s="30">
        <f>AVERAGE(B29:K29)</f>
        <v>12.5</v>
      </c>
      <c r="M29" s="34">
        <f>((ABS(B29-L29))+(ABS(C29-L29))+(ABS(D29-L29))+(ABS(E29-L29))+(ABS(F29-L29))+(ABS(G29-L29))+(ABS(H29-L29))+(ABS(I29-L29))+(ABS(J29-L29))+(ABS(K29-L29)))/10</f>
        <v>0.3</v>
      </c>
      <c r="N29" s="35">
        <f>(M29/L29)*100</f>
        <v>2.4</v>
      </c>
    </row>
    <row r="30" spans="1:14" x14ac:dyDescent="0.25">
      <c r="A30" s="6" t="s">
        <v>1</v>
      </c>
      <c r="B30" s="2">
        <v>19.899999999999999</v>
      </c>
      <c r="C30" s="2">
        <v>19.8</v>
      </c>
      <c r="D30" s="2">
        <v>19.899999999999999</v>
      </c>
      <c r="E30" s="2">
        <v>19.8</v>
      </c>
      <c r="F30" s="2">
        <v>19.899999999999999</v>
      </c>
      <c r="G30" s="2">
        <v>19.899999999999999</v>
      </c>
      <c r="H30" s="2">
        <v>19.899999999999999</v>
      </c>
      <c r="I30" s="2">
        <v>19.899999999999999</v>
      </c>
      <c r="J30" s="2">
        <v>19.899999999999999</v>
      </c>
      <c r="K30" s="2">
        <v>19.899999999999999</v>
      </c>
      <c r="L30" s="30">
        <f>AVERAGE(B30:K30)</f>
        <v>19.880000000000003</v>
      </c>
      <c r="M30" s="34">
        <f>((ABS(B30-L30))+(ABS(C30-L30))+(ABS(D30-L30))+(ABS(E30-L30))+(ABS(F30-L30))+(ABS(G30-L30))+(ABS(H30-L30))+(ABS(I30-L30))+(ABS(J30-L30))+(ABS(K30-L30)))/10</f>
        <v>3.1999999999997183E-2</v>
      </c>
      <c r="N30" s="35">
        <f>(M30/L30)*100</f>
        <v>0.16096579476859749</v>
      </c>
    </row>
    <row r="31" spans="1:14" x14ac:dyDescent="0.25">
      <c r="A31" s="6" t="s">
        <v>8</v>
      </c>
      <c r="B31" s="2">
        <v>28.9</v>
      </c>
      <c r="C31" s="2">
        <v>28.9</v>
      </c>
      <c r="D31" s="2">
        <v>28.8</v>
      </c>
      <c r="E31" s="2">
        <v>29</v>
      </c>
      <c r="F31" s="2">
        <v>28.9</v>
      </c>
      <c r="G31" s="2">
        <v>28.8</v>
      </c>
      <c r="H31" s="2">
        <v>29</v>
      </c>
      <c r="I31" s="2">
        <v>28.9</v>
      </c>
      <c r="J31" s="2">
        <v>28.9</v>
      </c>
      <c r="K31" s="2">
        <v>28.9</v>
      </c>
      <c r="L31" s="30">
        <f>AVERAGE(B31:K31)</f>
        <v>28.9</v>
      </c>
      <c r="M31" s="34">
        <f>((ABS(B31-L31))+(ABS(C31-L31))+(ABS(D31-L31))+(ABS(E31-L31))+(ABS(F31-L31))+(ABS(G31-L31))+(ABS(H31-L31))+(ABS(I31-L31))+(ABS(J31-L31))+(ABS(K31-L31)))/10</f>
        <v>3.9999999999999855E-2</v>
      </c>
      <c r="N31" s="35">
        <f>(M31/L31)*100</f>
        <v>0.13840830449826938</v>
      </c>
    </row>
    <row r="32" spans="1:14" x14ac:dyDescent="0.25">
      <c r="A32" s="6" t="s">
        <v>2</v>
      </c>
      <c r="B32" s="2">
        <v>40.1</v>
      </c>
      <c r="C32" s="2">
        <v>40</v>
      </c>
      <c r="D32" s="2">
        <v>40.1</v>
      </c>
      <c r="E32" s="2">
        <v>40.1</v>
      </c>
      <c r="F32" s="2">
        <v>40.200000000000003</v>
      </c>
      <c r="G32" s="2">
        <v>40.1</v>
      </c>
      <c r="H32" s="2">
        <v>40</v>
      </c>
      <c r="I32" s="2">
        <v>40</v>
      </c>
      <c r="J32" s="2">
        <v>40.1</v>
      </c>
      <c r="K32" s="2">
        <v>40</v>
      </c>
      <c r="L32" s="30">
        <f>AVERAGE(B32:K32)</f>
        <v>40.070000000000007</v>
      </c>
      <c r="M32" s="34">
        <f>((ABS(B32-L32))+(ABS(C32-L32))+(ABS(D32-L32))+(ABS(E32-L32))+(ABS(F32-L32))+(ABS(G32-L32))+(ABS(H32-L32))+(ABS(I32-L32))+(ABS(J32-L32))+(ABS(K32-L32)))/10</f>
        <v>5.5999999999999515E-2</v>
      </c>
      <c r="N32" s="35">
        <f>(M32/L32)*100</f>
        <v>0.13975542800099702</v>
      </c>
    </row>
    <row r="33" spans="1:14" x14ac:dyDescent="0.25">
      <c r="A33" s="6" t="s">
        <v>3</v>
      </c>
      <c r="B33" s="2">
        <v>50.9</v>
      </c>
      <c r="C33" s="2">
        <v>51</v>
      </c>
      <c r="D33" s="2">
        <v>50.9</v>
      </c>
      <c r="E33" s="2">
        <v>50.9</v>
      </c>
      <c r="F33" s="2">
        <v>50.8</v>
      </c>
      <c r="G33" s="2">
        <v>50.7</v>
      </c>
      <c r="H33" s="2">
        <v>50.9</v>
      </c>
      <c r="I33" s="2">
        <v>50.8</v>
      </c>
      <c r="J33" s="2">
        <v>50.9</v>
      </c>
      <c r="K33" s="2">
        <v>50.8</v>
      </c>
      <c r="L33" s="30">
        <f>AVERAGE(B33:K33)</f>
        <v>50.86</v>
      </c>
      <c r="M33" s="34">
        <f>((ABS(B33-L33))+(ABS(C33-L33))+(ABS(D33-L33))+(ABS(E33-L33))+(ABS(F33-L33))+(ABS(G33-L33))+(ABS(H33-L33))+(ABS(I33-L33))+(ABS(J33-L33))+(ABS(K33-L33)))/10</f>
        <v>6.7999999999999977E-2</v>
      </c>
      <c r="N33" s="35">
        <f>(M33/L33)*100</f>
        <v>0.13370035391270149</v>
      </c>
    </row>
    <row r="34" spans="1:14" x14ac:dyDescent="0.25">
      <c r="A34" s="6" t="s">
        <v>4</v>
      </c>
      <c r="B34" s="2">
        <v>62.2</v>
      </c>
      <c r="C34" s="2">
        <v>62.5</v>
      </c>
      <c r="D34" s="2">
        <v>61.8</v>
      </c>
      <c r="E34" s="2">
        <v>61.7</v>
      </c>
      <c r="F34" s="2">
        <v>61.8</v>
      </c>
      <c r="G34" s="2">
        <v>61.7</v>
      </c>
      <c r="H34" s="2">
        <v>61.3</v>
      </c>
      <c r="I34" s="2">
        <v>62.3</v>
      </c>
      <c r="J34" s="2">
        <v>61.7</v>
      </c>
      <c r="K34" s="2">
        <v>61.4</v>
      </c>
      <c r="L34" s="30">
        <f>AVERAGE(B34:K34)</f>
        <v>61.839999999999996</v>
      </c>
      <c r="M34" s="34">
        <f>((ABS(B34-L34))+(ABS(C34-L34))+(ABS(D34-L34))+(ABS(E34-L34))+(ABS(F34-L34))+(ABS(G34-L34))+(ABS(H34-L34))+(ABS(I34-L34))+(ABS(J34-L34))+(ABS(K34-L34)))/10</f>
        <v>0.29599999999999865</v>
      </c>
      <c r="N34" s="35">
        <f>(M34/L34)*100</f>
        <v>0.47865459249676368</v>
      </c>
    </row>
    <row r="35" spans="1:14" x14ac:dyDescent="0.25">
      <c r="A35" s="6" t="s">
        <v>5</v>
      </c>
      <c r="B35" s="2">
        <v>71.099999999999994</v>
      </c>
      <c r="C35" s="2">
        <v>71.2</v>
      </c>
      <c r="D35" s="2">
        <v>71.099999999999994</v>
      </c>
      <c r="E35" s="2">
        <v>71.2</v>
      </c>
      <c r="F35" s="2">
        <v>71.599999999999994</v>
      </c>
      <c r="G35" s="2">
        <v>71.3</v>
      </c>
      <c r="H35" s="2">
        <v>71.599999999999994</v>
      </c>
      <c r="I35" s="2">
        <v>71.599999999999994</v>
      </c>
      <c r="J35" s="2">
        <v>71.599999999999994</v>
      </c>
      <c r="K35" s="2">
        <v>71.5</v>
      </c>
      <c r="L35" s="30">
        <f>AVERAGE(B35:K35)</f>
        <v>71.38000000000001</v>
      </c>
      <c r="M35" s="34">
        <f>((ABS(B35-L35))+(ABS(C35-L35))+(ABS(D35-L35))+(ABS(E35-L35))+(ABS(F35-L35))+(ABS(G35-L35))+(ABS(H35-L35))+(ABS(I35-L35))+(ABS(J35-L35))+(ABS(K35-L35)))/10</f>
        <v>0.19999999999999857</v>
      </c>
      <c r="N35" s="35">
        <f>(M35/L35)*100</f>
        <v>0.28019052956009882</v>
      </c>
    </row>
    <row r="36" spans="1:14" x14ac:dyDescent="0.25">
      <c r="A36" s="6" t="s">
        <v>6</v>
      </c>
      <c r="B36" s="2">
        <v>80.900000000000006</v>
      </c>
      <c r="C36" s="2">
        <v>80.8</v>
      </c>
      <c r="D36" s="2">
        <v>80.599999999999994</v>
      </c>
      <c r="E36" s="2">
        <v>80.8</v>
      </c>
      <c r="F36" s="2">
        <v>80.900000000000006</v>
      </c>
      <c r="G36" s="2">
        <v>80.8</v>
      </c>
      <c r="H36" s="2">
        <v>80.7</v>
      </c>
      <c r="I36" s="2">
        <v>80.8</v>
      </c>
      <c r="J36" s="2">
        <v>80.7</v>
      </c>
      <c r="K36" s="2">
        <v>80.8</v>
      </c>
      <c r="L36" s="30">
        <f>AVERAGE(B36:K36)</f>
        <v>80.78</v>
      </c>
      <c r="M36" s="34">
        <f>((ABS(B36-L36))+(ABS(C36-L36))+(ABS(D36-L36))+(ABS(E36-L36))+(ABS(F36-L36))+(ABS(G36-L36))+(ABS(H36-L36))+(ABS(I36-L36))+(ABS(J36-L36))+(ABS(K36-L36)))/10</f>
        <v>6.7999999999999255E-2</v>
      </c>
      <c r="N36" s="35">
        <f>(M36/L36)*100</f>
        <v>8.4179252290169912E-2</v>
      </c>
    </row>
    <row r="37" spans="1:14" ht="15.75" thickBot="1" x14ac:dyDescent="0.3">
      <c r="A37" s="7" t="s">
        <v>7</v>
      </c>
      <c r="B37" s="8">
        <v>90</v>
      </c>
      <c r="C37" s="8">
        <v>90</v>
      </c>
      <c r="D37" s="8">
        <v>89.9</v>
      </c>
      <c r="E37" s="8">
        <v>89.8</v>
      </c>
      <c r="F37" s="8">
        <v>89.7</v>
      </c>
      <c r="G37" s="8">
        <v>89.9</v>
      </c>
      <c r="H37" s="8">
        <v>89.9</v>
      </c>
      <c r="I37" s="8">
        <v>89.9</v>
      </c>
      <c r="J37" s="8">
        <v>89.9</v>
      </c>
      <c r="K37" s="8">
        <v>89.7</v>
      </c>
      <c r="L37" s="31">
        <f>AVERAGE(B37:K37)</f>
        <v>89.86999999999999</v>
      </c>
      <c r="M37" s="34">
        <f>((ABS(B37-L37))+(ABS(C37-L37))+(ABS(D37-L37))+(ABS(E37-L37))+(ABS(F37-L37))+(ABS(G37-L37))+(ABS(H37-L37))+(ABS(I37-L37))+(ABS(J37-L37))+(ABS(K37-L37)))/10</f>
        <v>8.2000000000006429E-2</v>
      </c>
      <c r="N37" s="36">
        <f>(M37/L37)*100</f>
        <v>9.1242906420392164E-2</v>
      </c>
    </row>
    <row r="38" spans="1:14" ht="15.75" thickBo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27" t="s">
        <v>22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/>
    </row>
    <row r="40" spans="1:14" x14ac:dyDescent="0.25">
      <c r="A40" s="4"/>
      <c r="B40" s="3">
        <v>1</v>
      </c>
      <c r="C40" s="3">
        <v>2</v>
      </c>
      <c r="D40" s="3">
        <v>3</v>
      </c>
      <c r="E40" s="3">
        <v>4</v>
      </c>
      <c r="F40" s="3">
        <v>5</v>
      </c>
      <c r="G40" s="3">
        <v>6</v>
      </c>
      <c r="H40" s="3">
        <v>7</v>
      </c>
      <c r="I40" s="3">
        <v>8</v>
      </c>
      <c r="J40" s="3">
        <v>9</v>
      </c>
      <c r="K40" s="3">
        <v>10</v>
      </c>
      <c r="L40" s="3" t="s">
        <v>16</v>
      </c>
      <c r="M40" s="3" t="s">
        <v>17</v>
      </c>
      <c r="N40" s="5" t="s">
        <v>19</v>
      </c>
    </row>
    <row r="41" spans="1:14" x14ac:dyDescent="0.25">
      <c r="A41" s="6" t="s">
        <v>0</v>
      </c>
      <c r="B41" s="2">
        <v>11.9</v>
      </c>
      <c r="C41" s="2">
        <v>11.9</v>
      </c>
      <c r="D41" s="2">
        <v>11.9</v>
      </c>
      <c r="E41" s="2">
        <v>12</v>
      </c>
      <c r="F41" s="2">
        <v>11.8</v>
      </c>
      <c r="G41" s="2">
        <v>12.2</v>
      </c>
      <c r="H41" s="2">
        <v>11.9</v>
      </c>
      <c r="I41" s="2">
        <v>11.5</v>
      </c>
      <c r="J41" s="2">
        <v>11.9</v>
      </c>
      <c r="K41" s="2">
        <v>11.8</v>
      </c>
      <c r="L41" s="30">
        <f>AVERAGE(B41:K41)</f>
        <v>11.88</v>
      </c>
      <c r="M41" s="34">
        <f>((ABS(B41-L41))+(ABS(C41-L41))+(ABS(D41-L41))+(ABS(E41-L41))+(ABS(F41-L41))+(ABS(G41-L41))+(ABS(H41-L41))+(ABS(I41-L41))+(ABS(J41-L41))+(ABS(K41-L41)))/10</f>
        <v>0.10799999999999965</v>
      </c>
      <c r="N41" s="35">
        <f>(M41/L41)*100</f>
        <v>0.90909090909090606</v>
      </c>
    </row>
    <row r="42" spans="1:14" x14ac:dyDescent="0.25">
      <c r="A42" s="6" t="s">
        <v>1</v>
      </c>
      <c r="B42" s="2">
        <v>19.3</v>
      </c>
      <c r="C42" s="2">
        <v>19.399999999999999</v>
      </c>
      <c r="D42" s="2">
        <v>19.3</v>
      </c>
      <c r="E42" s="2">
        <v>19.399999999999999</v>
      </c>
      <c r="F42" s="2">
        <v>19.399999999999999</v>
      </c>
      <c r="G42" s="2">
        <v>19.399999999999999</v>
      </c>
      <c r="H42" s="2">
        <v>19.399999999999999</v>
      </c>
      <c r="I42" s="2">
        <v>19.3</v>
      </c>
      <c r="J42" s="2">
        <v>19.399999999999999</v>
      </c>
      <c r="K42" s="2">
        <v>19.399999999999999</v>
      </c>
      <c r="L42" s="30">
        <f>AVERAGE(B42:K42)</f>
        <v>19.370000000000005</v>
      </c>
      <c r="M42" s="34">
        <f>((ABS(B42-L42))+(ABS(C42-L42))+(ABS(D42-L42))+(ABS(E42-L42))+(ABS(F42-L42))+(ABS(G42-L42))+(ABS(H42-L42))+(ABS(I42-L42))+(ABS(J42-L42))+(ABS(K42-L42)))/10</f>
        <v>4.199999999999697E-2</v>
      </c>
      <c r="N42" s="35">
        <f>(M42/L42)*100</f>
        <v>0.21683014971604006</v>
      </c>
    </row>
    <row r="43" spans="1:14" x14ac:dyDescent="0.25">
      <c r="A43" s="6" t="s">
        <v>8</v>
      </c>
      <c r="B43" s="2">
        <v>29.5</v>
      </c>
      <c r="C43" s="2">
        <v>29.1</v>
      </c>
      <c r="D43" s="2">
        <v>29.5</v>
      </c>
      <c r="E43" s="2">
        <v>29.3</v>
      </c>
      <c r="F43" s="2">
        <v>29</v>
      </c>
      <c r="G43" s="2">
        <v>29.4</v>
      </c>
      <c r="H43" s="2">
        <v>29.5</v>
      </c>
      <c r="I43" s="2">
        <v>29.5</v>
      </c>
      <c r="J43" s="2">
        <v>29.4</v>
      </c>
      <c r="K43" s="2">
        <v>29.3</v>
      </c>
      <c r="L43" s="30">
        <f>AVERAGE(B43:K43)</f>
        <v>29.35</v>
      </c>
      <c r="M43" s="34">
        <f>((ABS(B43-L43))+(ABS(C43-L43))+(ABS(D43-L43))+(ABS(E43-L43))+(ABS(F43-L43))+(ABS(G43-L43))+(ABS(H43-L43))+(ABS(I43-L43))+(ABS(J43-L43))+(ABS(K43-L43)))/10</f>
        <v>0.13999999999999915</v>
      </c>
      <c r="N43" s="35">
        <f>(M43/L43)*100</f>
        <v>0.47700170357750987</v>
      </c>
    </row>
    <row r="44" spans="1:14" x14ac:dyDescent="0.25">
      <c r="A44" s="6" t="s">
        <v>2</v>
      </c>
      <c r="B44" s="2">
        <v>41.2</v>
      </c>
      <c r="C44" s="2">
        <v>41.1</v>
      </c>
      <c r="D44" s="2">
        <v>41.3</v>
      </c>
      <c r="E44" s="2">
        <v>41.2</v>
      </c>
      <c r="F44" s="2">
        <v>41.2</v>
      </c>
      <c r="G44" s="2">
        <v>41.2</v>
      </c>
      <c r="H44" s="2">
        <v>41.2</v>
      </c>
      <c r="I44" s="2">
        <v>41.2</v>
      </c>
      <c r="J44" s="2">
        <v>41.2</v>
      </c>
      <c r="K44" s="2">
        <v>41.2</v>
      </c>
      <c r="L44" s="30">
        <f>AVERAGE(B44:K44)</f>
        <v>41.199999999999996</v>
      </c>
      <c r="M44" s="34">
        <f>((ABS(B44-L44))+(ABS(C44-L44))+(ABS(D44-L44))+(ABS(E44-L44))+(ABS(F44-L44))+(ABS(G44-L44))+(ABS(H44-L44))+(ABS(I44-L44))+(ABS(J44-L44))+(ABS(K44-L44)))/10</f>
        <v>2.0000000000005257E-2</v>
      </c>
      <c r="N44" s="35">
        <f>(M44/L44)*100</f>
        <v>4.8543689320401116E-2</v>
      </c>
    </row>
    <row r="45" spans="1:14" x14ac:dyDescent="0.25">
      <c r="A45" s="6" t="s">
        <v>3</v>
      </c>
      <c r="B45" s="2">
        <v>51.7</v>
      </c>
      <c r="C45" s="2">
        <v>51.8</v>
      </c>
      <c r="D45" s="2">
        <v>51.8</v>
      </c>
      <c r="E45" s="2">
        <v>51.8</v>
      </c>
      <c r="F45" s="2">
        <v>51.8</v>
      </c>
      <c r="G45" s="2">
        <v>51.9</v>
      </c>
      <c r="H45" s="2">
        <v>51.9</v>
      </c>
      <c r="I45" s="2">
        <v>51.9</v>
      </c>
      <c r="J45" s="2">
        <v>51.9</v>
      </c>
      <c r="K45" s="2">
        <v>51.8</v>
      </c>
      <c r="L45" s="30">
        <f>AVERAGE(B45:K45)</f>
        <v>51.83</v>
      </c>
      <c r="M45" s="34">
        <f>((ABS(B45-L45))+(ABS(C45-L45))+(ABS(D45-L45))+(ABS(E45-L45))+(ABS(F45-L45))+(ABS(G45-L45))+(ABS(H45-L45))+(ABS(I45-L45))+(ABS(J45-L45))+(ABS(K45-L45)))/10</f>
        <v>5.600000000000023E-2</v>
      </c>
      <c r="N45" s="35">
        <f>(M45/L45)*100</f>
        <v>0.10804553347482197</v>
      </c>
    </row>
    <row r="46" spans="1:14" x14ac:dyDescent="0.25">
      <c r="A46" s="6" t="s">
        <v>4</v>
      </c>
      <c r="B46" s="2">
        <v>62.2</v>
      </c>
      <c r="C46" s="2">
        <v>61.7</v>
      </c>
      <c r="D46" s="2">
        <v>61.5</v>
      </c>
      <c r="E46" s="2">
        <v>61.6</v>
      </c>
      <c r="F46" s="2">
        <v>61.7</v>
      </c>
      <c r="G46" s="2">
        <v>61.1</v>
      </c>
      <c r="H46" s="2">
        <v>61.7</v>
      </c>
      <c r="I46" s="2">
        <v>61.6</v>
      </c>
      <c r="J46" s="2">
        <v>61.4</v>
      </c>
      <c r="K46" s="2">
        <v>61.3</v>
      </c>
      <c r="L46" s="30">
        <f>AVERAGE(B46:K46)</f>
        <v>61.58</v>
      </c>
      <c r="M46" s="34">
        <f>((ABS(B46-L46))+(ABS(C46-L46))+(ABS(D46-L46))+(ABS(E46-L46))+(ABS(F46-L46))+(ABS(G46-L46))+(ABS(H46-L46))+(ABS(I46-L46))+(ABS(J46-L46))+(ABS(K46-L46)))/10</f>
        <v>0.20400000000000204</v>
      </c>
      <c r="N46" s="35">
        <f>(M46/L46)*100</f>
        <v>0.33127638843780782</v>
      </c>
    </row>
    <row r="47" spans="1:14" x14ac:dyDescent="0.25">
      <c r="A47" s="6" t="s">
        <v>5</v>
      </c>
      <c r="B47" s="2">
        <v>71.8</v>
      </c>
      <c r="C47" s="2">
        <v>72</v>
      </c>
      <c r="D47" s="2">
        <v>71.900000000000006</v>
      </c>
      <c r="E47" s="2">
        <v>71.900000000000006</v>
      </c>
      <c r="F47" s="2">
        <v>71.900000000000006</v>
      </c>
      <c r="G47" s="2">
        <v>71.900000000000006</v>
      </c>
      <c r="H47" s="2">
        <v>71.8</v>
      </c>
      <c r="I47" s="2">
        <v>71.900000000000006</v>
      </c>
      <c r="J47" s="2">
        <v>72</v>
      </c>
      <c r="K47" s="2">
        <v>71.900000000000006</v>
      </c>
      <c r="L47" s="30">
        <f>AVERAGE(B47:K47)</f>
        <v>71.900000000000006</v>
      </c>
      <c r="M47" s="34">
        <f>((ABS(B47-L47))+(ABS(C47-L47))+(ABS(D47-L47))+(ABS(E47-L47))+(ABS(F47-L47))+(ABS(G47-L47))+(ABS(H47-L47))+(ABS(I47-L47))+(ABS(J47-L47))+(ABS(K47-L47)))/10</f>
        <v>4.000000000000057E-2</v>
      </c>
      <c r="N47" s="35">
        <f>(M47/L47)*100</f>
        <v>5.56328233657866E-2</v>
      </c>
    </row>
    <row r="48" spans="1:14" x14ac:dyDescent="0.25">
      <c r="A48" s="6" t="s">
        <v>6</v>
      </c>
      <c r="B48" s="2">
        <v>81.099999999999994</v>
      </c>
      <c r="C48" s="2">
        <v>81.099999999999994</v>
      </c>
      <c r="D48" s="2">
        <v>81.3</v>
      </c>
      <c r="E48" s="2">
        <v>81.400000000000006</v>
      </c>
      <c r="F48" s="2">
        <v>81.099999999999994</v>
      </c>
      <c r="G48" s="2">
        <v>81.099999999999994</v>
      </c>
      <c r="H48" s="2">
        <v>81.2</v>
      </c>
      <c r="I48" s="2">
        <v>81.2</v>
      </c>
      <c r="J48" s="2">
        <v>81.099999999999994</v>
      </c>
      <c r="K48" s="2">
        <v>81.099999999999994</v>
      </c>
      <c r="L48" s="30">
        <f>AVERAGE(B48:K48)</f>
        <v>81.170000000000016</v>
      </c>
      <c r="M48" s="34">
        <f>((ABS(B48-L48))+(ABS(C48-L48))+(ABS(D48-L48))+(ABS(E48-L48))+(ABS(F48-L48))+(ABS(G48-L48))+(ABS(H48-L48))+(ABS(I48-L48))+(ABS(J48-L48))+(ABS(K48-L48)))/10</f>
        <v>8.4000000000007444E-2</v>
      </c>
      <c r="N48" s="35">
        <f>(M48/L48)*100</f>
        <v>0.10348650979426811</v>
      </c>
    </row>
    <row r="49" spans="1:14" ht="15.75" thickBot="1" x14ac:dyDescent="0.3">
      <c r="A49" s="7" t="s">
        <v>7</v>
      </c>
      <c r="B49" s="8">
        <v>90.1</v>
      </c>
      <c r="C49" s="8">
        <v>90</v>
      </c>
      <c r="D49" s="8">
        <v>90.1</v>
      </c>
      <c r="E49" s="8">
        <v>90.1</v>
      </c>
      <c r="F49" s="8">
        <v>90.1</v>
      </c>
      <c r="G49" s="8">
        <v>90</v>
      </c>
      <c r="H49" s="8">
        <v>90</v>
      </c>
      <c r="I49" s="8">
        <v>90.1</v>
      </c>
      <c r="J49" s="8">
        <v>90</v>
      </c>
      <c r="K49" s="8">
        <v>90</v>
      </c>
      <c r="L49" s="31">
        <f>AVERAGE(B49:K49)</f>
        <v>90.05</v>
      </c>
      <c r="M49" s="34">
        <f>((ABS(B49-L49))+(ABS(C49-L49))+(ABS(D49-L49))+(ABS(E49-L49))+(ABS(F49-L49))+(ABS(G49-L49))+(ABS(H49-L49))+(ABS(I49-L49))+(ABS(J49-L49))+(ABS(K49-L49)))/10</f>
        <v>4.9999999999997158E-2</v>
      </c>
      <c r="N49" s="36">
        <f>(M49/L49)*100</f>
        <v>5.5524708495277249E-2</v>
      </c>
    </row>
    <row r="50" spans="1:14" ht="15.75" thickBo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5">
      <c r="A51" s="27" t="s">
        <v>23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9"/>
    </row>
    <row r="52" spans="1:14" x14ac:dyDescent="0.25">
      <c r="A52" s="4"/>
      <c r="B52" s="3">
        <v>1</v>
      </c>
      <c r="C52" s="3">
        <v>2</v>
      </c>
      <c r="D52" s="3">
        <v>3</v>
      </c>
      <c r="E52" s="3">
        <v>4</v>
      </c>
      <c r="F52" s="3">
        <v>5</v>
      </c>
      <c r="G52" s="3">
        <v>6</v>
      </c>
      <c r="H52" s="3">
        <v>7</v>
      </c>
      <c r="I52" s="3">
        <v>8</v>
      </c>
      <c r="J52" s="3">
        <v>9</v>
      </c>
      <c r="K52" s="3">
        <v>10</v>
      </c>
      <c r="L52" s="3" t="s">
        <v>16</v>
      </c>
      <c r="M52" s="3" t="s">
        <v>17</v>
      </c>
      <c r="N52" s="5" t="s">
        <v>19</v>
      </c>
    </row>
    <row r="53" spans="1:14" x14ac:dyDescent="0.25">
      <c r="A53" s="6" t="s">
        <v>0</v>
      </c>
      <c r="B53" s="2">
        <v>11.9</v>
      </c>
      <c r="C53" s="2">
        <v>13</v>
      </c>
      <c r="D53" s="2">
        <v>12.1</v>
      </c>
      <c r="E53" s="2">
        <v>12</v>
      </c>
      <c r="F53" s="2">
        <v>12.8</v>
      </c>
      <c r="G53" s="2">
        <v>11.8</v>
      </c>
      <c r="H53" s="2">
        <v>12</v>
      </c>
      <c r="I53" s="2">
        <v>13.2</v>
      </c>
      <c r="J53" s="2">
        <v>12.1</v>
      </c>
      <c r="K53" s="2">
        <v>12.7</v>
      </c>
      <c r="L53" s="30">
        <f>AVERAGE(B53:K53)</f>
        <v>12.36</v>
      </c>
      <c r="M53" s="34">
        <f>((ABS(B53-L53))+(ABS(C53-L53))+(ABS(D53-L53))+(ABS(E53-L53))+(ABS(F53-L53))+(ABS(G53-L53))+(ABS(H53-L53))+(ABS(I53-L53))+(ABS(J53-L53))+(ABS(K53-L53)))/10</f>
        <v>0.45199999999999979</v>
      </c>
      <c r="N53" s="35">
        <f>(M53/L53)*100</f>
        <v>3.6569579288025871</v>
      </c>
    </row>
    <row r="54" spans="1:14" x14ac:dyDescent="0.25">
      <c r="A54" s="6" t="s">
        <v>1</v>
      </c>
      <c r="B54" s="2">
        <v>19.5</v>
      </c>
      <c r="C54" s="2">
        <v>19.5</v>
      </c>
      <c r="D54" s="2">
        <v>19.5</v>
      </c>
      <c r="E54" s="2">
        <v>19.5</v>
      </c>
      <c r="F54" s="2">
        <v>19.5</v>
      </c>
      <c r="G54" s="2">
        <v>19.399999999999999</v>
      </c>
      <c r="H54" s="2">
        <v>19.5</v>
      </c>
      <c r="I54" s="2">
        <v>19.5</v>
      </c>
      <c r="J54" s="2">
        <v>19.5</v>
      </c>
      <c r="K54" s="2">
        <v>19.5</v>
      </c>
      <c r="L54" s="30">
        <f>AVERAGE(B54:K54)</f>
        <v>19.490000000000002</v>
      </c>
      <c r="M54" s="34">
        <f>((ABS(B54-L54))+(ABS(C54-L54))+(ABS(D54-L54))+(ABS(E54-L54))+(ABS(F54-L54))+(ABS(G54-L54))+(ABS(H54-L54))+(ABS(I54-L54))+(ABS(J54-L54))+(ABS(K54-L54)))/10</f>
        <v>1.7999999999998552E-2</v>
      </c>
      <c r="N54" s="35">
        <f>(M54/L54)*100</f>
        <v>9.235505387377399E-2</v>
      </c>
    </row>
    <row r="55" spans="1:14" x14ac:dyDescent="0.25">
      <c r="A55" s="6" t="s">
        <v>8</v>
      </c>
      <c r="B55" s="2">
        <v>29.2</v>
      </c>
      <c r="C55" s="2">
        <v>29.3</v>
      </c>
      <c r="D55" s="2">
        <v>29.1</v>
      </c>
      <c r="E55" s="2">
        <v>29.2</v>
      </c>
      <c r="F55" s="2">
        <v>29.1</v>
      </c>
      <c r="G55" s="2">
        <v>29.2</v>
      </c>
      <c r="H55" s="2">
        <v>29.4</v>
      </c>
      <c r="I55" s="2">
        <v>29.3</v>
      </c>
      <c r="J55" s="2">
        <v>29.2</v>
      </c>
      <c r="K55" s="2">
        <v>29.3</v>
      </c>
      <c r="L55" s="30">
        <f>AVERAGE(B55:K55)</f>
        <v>29.23</v>
      </c>
      <c r="M55" s="34">
        <f>((ABS(B55-L55))+(ABS(C55-L55))+(ABS(D55-L55))+(ABS(E55-L55))+(ABS(F55-L55))+(ABS(G55-L55))+(ABS(H55-L55))+(ABS(I55-L55))+(ABS(J55-L55))+(ABS(K55-L55)))/10</f>
        <v>7.6000000000000151E-2</v>
      </c>
      <c r="N55" s="35">
        <f>(M55/L55)*100</f>
        <v>0.26000684228532384</v>
      </c>
    </row>
    <row r="56" spans="1:14" x14ac:dyDescent="0.25">
      <c r="A56" s="6" t="s">
        <v>2</v>
      </c>
      <c r="B56" s="2">
        <v>41</v>
      </c>
      <c r="C56" s="2">
        <v>41.1</v>
      </c>
      <c r="D56" s="2">
        <v>41.1</v>
      </c>
      <c r="E56" s="2">
        <v>41</v>
      </c>
      <c r="F56" s="2">
        <v>41.1</v>
      </c>
      <c r="G56" s="2">
        <v>41</v>
      </c>
      <c r="H56" s="2">
        <v>41.1</v>
      </c>
      <c r="I56" s="2">
        <v>41.1</v>
      </c>
      <c r="J56" s="2">
        <v>41</v>
      </c>
      <c r="K56" s="2">
        <v>41.1</v>
      </c>
      <c r="L56" s="30">
        <f>AVERAGE(B56:K56)</f>
        <v>41.06</v>
      </c>
      <c r="M56" s="34">
        <f>((ABS(B56-L56))+(ABS(C56-L56))+(ABS(D56-L56))+(ABS(E56-L56))+(ABS(F56-L56))+(ABS(G56-L56))+(ABS(H56-L56))+(ABS(I56-L56))+(ABS(J56-L56))+(ABS(K56-L56)))/10</f>
        <v>4.8000000000000397E-2</v>
      </c>
      <c r="N56" s="35">
        <f>(M56/L56)*100</f>
        <v>0.11690209449586068</v>
      </c>
    </row>
    <row r="57" spans="1:14" x14ac:dyDescent="0.25">
      <c r="A57" s="6" t="s">
        <v>3</v>
      </c>
      <c r="B57" s="2">
        <v>51.9</v>
      </c>
      <c r="C57" s="2">
        <v>51.9</v>
      </c>
      <c r="D57" s="2">
        <v>51.9</v>
      </c>
      <c r="E57" s="2">
        <v>51.9</v>
      </c>
      <c r="F57" s="2">
        <v>51.9</v>
      </c>
      <c r="G57" s="2">
        <v>51.9</v>
      </c>
      <c r="H57" s="2">
        <v>51.9</v>
      </c>
      <c r="I57" s="2">
        <v>51.9</v>
      </c>
      <c r="J57" s="2">
        <v>51.9</v>
      </c>
      <c r="K57" s="2">
        <v>51.9</v>
      </c>
      <c r="L57" s="30">
        <f>AVERAGE(B57:K57)</f>
        <v>51.899999999999991</v>
      </c>
      <c r="M57" s="34">
        <f>((ABS(B57-L57))+(ABS(C57-L57))+(ABS(D57-L57))+(ABS(E57-L57))+(ABS(F57-L57))+(ABS(G57-L57))+(ABS(H57-L57))+(ABS(I57-L57))+(ABS(J57-L57))+(ABS(K57-L57)))/10</f>
        <v>7.1054273576010019E-15</v>
      </c>
      <c r="N57" s="35">
        <f>(M57/L57)*100</f>
        <v>1.3690611479000005E-14</v>
      </c>
    </row>
    <row r="58" spans="1:14" x14ac:dyDescent="0.25">
      <c r="A58" s="6" t="s">
        <v>4</v>
      </c>
      <c r="B58" s="2">
        <v>62</v>
      </c>
      <c r="C58" s="2">
        <v>62</v>
      </c>
      <c r="D58" s="2">
        <v>62</v>
      </c>
      <c r="E58" s="2">
        <v>62</v>
      </c>
      <c r="F58" s="2">
        <v>61.9</v>
      </c>
      <c r="G58" s="2">
        <v>61.9</v>
      </c>
      <c r="H58" s="2">
        <v>62</v>
      </c>
      <c r="I58" s="2">
        <v>61.8</v>
      </c>
      <c r="J58" s="2">
        <v>61.9</v>
      </c>
      <c r="K58" s="2">
        <v>62</v>
      </c>
      <c r="L58" s="30">
        <f>AVERAGE(B58:K58)</f>
        <v>61.95</v>
      </c>
      <c r="M58" s="34">
        <f>((ABS(B58-L58))+(ABS(C58-L58))+(ABS(D58-L58))+(ABS(E58-L58))+(ABS(F58-L58))+(ABS(G58-L58))+(ABS(H58-L58))+(ABS(I58-L58))+(ABS(J58-L58))+(ABS(K58-L58)))/10</f>
        <v>6.0000000000000143E-2</v>
      </c>
      <c r="N58" s="35">
        <f>(M58/L58)*100</f>
        <v>9.6852300242130984E-2</v>
      </c>
    </row>
    <row r="59" spans="1:14" x14ac:dyDescent="0.25">
      <c r="A59" s="6" t="s">
        <v>5</v>
      </c>
      <c r="B59" s="2">
        <v>71.7</v>
      </c>
      <c r="C59" s="2">
        <v>71.8</v>
      </c>
      <c r="D59" s="2">
        <v>71.8</v>
      </c>
      <c r="E59" s="2">
        <v>71.7</v>
      </c>
      <c r="F59" s="2">
        <v>71.8</v>
      </c>
      <c r="G59" s="2">
        <v>71.8</v>
      </c>
      <c r="H59" s="2">
        <v>71.8</v>
      </c>
      <c r="I59" s="2">
        <v>71.8</v>
      </c>
      <c r="J59" s="2">
        <v>71.8</v>
      </c>
      <c r="K59" s="2">
        <v>71.8</v>
      </c>
      <c r="L59" s="30">
        <f>AVERAGE(B59:K59)</f>
        <v>71.78</v>
      </c>
      <c r="M59" s="34">
        <f>((ABS(B59-L59))+(ABS(C59-L59))+(ABS(D59-L59))+(ABS(E59-L59))+(ABS(F59-L59))+(ABS(G59-L59))+(ABS(H59-L59))+(ABS(I59-L59))+(ABS(J59-L59))+(ABS(K59-L59)))/10</f>
        <v>3.1999999999996476E-2</v>
      </c>
      <c r="N59" s="35">
        <f>(M59/L59)*100</f>
        <v>4.4580663137359262E-2</v>
      </c>
    </row>
    <row r="60" spans="1:14" x14ac:dyDescent="0.25">
      <c r="A60" s="6" t="s">
        <v>6</v>
      </c>
      <c r="B60" s="2">
        <v>80.900000000000006</v>
      </c>
      <c r="C60" s="2">
        <v>80.8</v>
      </c>
      <c r="D60" s="2">
        <v>80.900000000000006</v>
      </c>
      <c r="E60" s="2">
        <v>80.900000000000006</v>
      </c>
      <c r="F60" s="2">
        <v>81</v>
      </c>
      <c r="G60" s="2">
        <v>80.900000000000006</v>
      </c>
      <c r="H60" s="2">
        <v>80.8</v>
      </c>
      <c r="I60" s="2">
        <v>80.900000000000006</v>
      </c>
      <c r="J60" s="2">
        <v>80.8</v>
      </c>
      <c r="K60" s="2">
        <v>80.900000000000006</v>
      </c>
      <c r="L60" s="30">
        <f>AVERAGE(B60:K60)</f>
        <v>80.879999999999981</v>
      </c>
      <c r="M60" s="34">
        <f>((ABS(B60-L60))+(ABS(C60-L60))+(ABS(D60-L60))+(ABS(E60-L60))+(ABS(F60-L60))+(ABS(G60-L60))+(ABS(H60-L60))+(ABS(I60-L60))+(ABS(J60-L60))+(ABS(K60-L60)))/10</f>
        <v>4.8000000000011769E-2</v>
      </c>
      <c r="N60" s="35">
        <f>(M60/L60)*100</f>
        <v>5.9347181008916644E-2</v>
      </c>
    </row>
    <row r="61" spans="1:14" ht="15.75" thickBot="1" x14ac:dyDescent="0.3">
      <c r="A61" s="7" t="s">
        <v>7</v>
      </c>
      <c r="B61" s="8">
        <v>89.8</v>
      </c>
      <c r="C61" s="8">
        <v>90.4</v>
      </c>
      <c r="D61" s="8">
        <v>90</v>
      </c>
      <c r="E61" s="8">
        <v>90.2</v>
      </c>
      <c r="F61" s="8">
        <v>90.2</v>
      </c>
      <c r="G61" s="8">
        <v>90.1</v>
      </c>
      <c r="H61" s="8">
        <v>90.1</v>
      </c>
      <c r="I61" s="8">
        <v>90.1</v>
      </c>
      <c r="J61" s="8">
        <v>89.8</v>
      </c>
      <c r="K61" s="8">
        <v>90.2</v>
      </c>
      <c r="L61" s="31">
        <f>AVERAGE(B61:K61)</f>
        <v>90.09</v>
      </c>
      <c r="M61" s="34">
        <f>((ABS(B61-L61))+(ABS(C61-L61))+(ABS(D61-L61))+(ABS(E61-L61))+(ABS(F61-L61))+(ABS(G61-L61))+(ABS(H61-L61))+(ABS(I61-L61))+(ABS(J61-L61))+(ABS(K61-L61)))/10</f>
        <v>0.13399999999999893</v>
      </c>
      <c r="N61" s="36">
        <f>(M61/L61)*100</f>
        <v>0.14874014874014754</v>
      </c>
    </row>
  </sheetData>
  <mergeCells count="6">
    <mergeCell ref="A3:N3"/>
    <mergeCell ref="A15:N15"/>
    <mergeCell ref="A27:N27"/>
    <mergeCell ref="A39:N39"/>
    <mergeCell ref="A51:N51"/>
    <mergeCell ref="A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Detekce+grafy</vt:lpstr>
      <vt:lpstr>Přesnost 1</vt:lpstr>
      <vt:lpstr>Přesnost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Lumik</dc:creator>
  <cp:lastModifiedBy>Lumik</cp:lastModifiedBy>
  <dcterms:created xsi:type="dcterms:W3CDTF">2020-05-03T11:56:35Z</dcterms:created>
  <dcterms:modified xsi:type="dcterms:W3CDTF">2020-05-19T19:13:00Z</dcterms:modified>
</cp:coreProperties>
</file>